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I.4 (MARCE)\"/>
    </mc:Choice>
  </mc:AlternateContent>
  <xr:revisionPtr revIDLastSave="0" documentId="13_ncr:1_{E986FCF0-DA88-4D41-B59D-6C3CAE017E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Hoja1!$B$3:$X$5</definedName>
    <definedName name="_xlnm.Print_Area" localSheetId="0">Hoja1!$A$1:$X$83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4" i="1" l="1"/>
  <c r="T14" i="1"/>
  <c r="T30" i="1"/>
  <c r="W66" i="1"/>
  <c r="T20" i="1"/>
  <c r="R66" i="1" l="1"/>
  <c r="P19" i="1" l="1"/>
  <c r="T19" i="1" s="1"/>
  <c r="T36" i="1" l="1"/>
  <c r="T24" i="1"/>
  <c r="T63" i="1" l="1"/>
  <c r="P66" i="1" l="1"/>
  <c r="T50" i="1" l="1"/>
  <c r="T27" i="1"/>
  <c r="T34" i="1"/>
  <c r="T35" i="1"/>
  <c r="S66" i="1" l="1"/>
  <c r="T9" i="1"/>
  <c r="T52" i="1"/>
  <c r="T53" i="1"/>
  <c r="T51" i="1"/>
  <c r="V66" i="1"/>
  <c r="U66" i="1"/>
  <c r="Q66" i="1"/>
  <c r="X66" i="1"/>
  <c r="T32" i="1"/>
  <c r="T7" i="1"/>
  <c r="T8" i="1"/>
  <c r="T10" i="1"/>
  <c r="T11" i="1"/>
  <c r="T12" i="1"/>
  <c r="T13" i="1"/>
  <c r="T15" i="1"/>
  <c r="T16" i="1"/>
  <c r="T17" i="1"/>
  <c r="T18" i="1"/>
  <c r="T21" i="1"/>
  <c r="T22" i="1"/>
  <c r="T23" i="1"/>
  <c r="T25" i="1"/>
  <c r="T26" i="1"/>
  <c r="T28" i="1"/>
  <c r="T29" i="1"/>
  <c r="T31" i="1"/>
  <c r="T33" i="1"/>
  <c r="T37" i="1"/>
  <c r="T47" i="1"/>
  <c r="T65" i="1"/>
  <c r="T46" i="1"/>
  <c r="T45" i="1"/>
  <c r="T44" i="1"/>
  <c r="T43" i="1"/>
  <c r="T42" i="1"/>
  <c r="T41" i="1"/>
  <c r="T40" i="1"/>
  <c r="T39" i="1"/>
  <c r="T62" i="1"/>
  <c r="T61" i="1"/>
  <c r="T60" i="1"/>
  <c r="T59" i="1"/>
  <c r="T58" i="1"/>
  <c r="T57" i="1"/>
  <c r="T56" i="1"/>
  <c r="T55" i="1"/>
  <c r="T54" i="1"/>
  <c r="T49" i="1"/>
  <c r="T48" i="1"/>
  <c r="T66" i="1" l="1"/>
</calcChain>
</file>

<file path=xl/sharedStrings.xml><?xml version="1.0" encoding="utf-8"?>
<sst xmlns="http://schemas.openxmlformats.org/spreadsheetml/2006/main" count="595" uniqueCount="185">
  <si>
    <t>AGUA POTABLE</t>
  </si>
  <si>
    <t>No.</t>
  </si>
  <si>
    <t>LOCALIDAD</t>
  </si>
  <si>
    <t>GRADO DE MARGINACION</t>
  </si>
  <si>
    <t>COG</t>
  </si>
  <si>
    <t>P</t>
  </si>
  <si>
    <t>INCIDENCIA</t>
  </si>
  <si>
    <t>RUBRO DE GASTO</t>
  </si>
  <si>
    <t>NOMBRE DE LA OBRA</t>
  </si>
  <si>
    <t>TENENCIA</t>
  </si>
  <si>
    <t>MODALIDAD DE EJECUCION</t>
  </si>
  <si>
    <t>METAS PROGRAMADAS</t>
  </si>
  <si>
    <t>CANTIDAD</t>
  </si>
  <si>
    <t>UNIDAD</t>
  </si>
  <si>
    <t>No. DE BENEFICIARIOS</t>
  </si>
  <si>
    <t>COSTO TOTAL</t>
  </si>
  <si>
    <t>RECURSOS PROGRAMADOS</t>
  </si>
  <si>
    <t>MUNICIPAL DIRECTO</t>
  </si>
  <si>
    <t>CONVENIDO</t>
  </si>
  <si>
    <t>FEDERAL</t>
  </si>
  <si>
    <t>FINANCIAMIENTO</t>
  </si>
  <si>
    <t>ESTATAL</t>
  </si>
  <si>
    <t>FISM</t>
  </si>
  <si>
    <t>F-IV</t>
  </si>
  <si>
    <t>REC. PROPIOS</t>
  </si>
  <si>
    <t>BENEFICIARIOS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</si>
  <si>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</si>
  <si>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</si>
  <si>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</si>
  <si>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</si>
  <si>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</si>
  <si>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</si>
  <si>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</si>
  <si>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</si>
  <si>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</si>
  <si>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</si>
  <si>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</si>
  <si>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</si>
  <si>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</si>
  <si>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</si>
  <si>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</si>
  <si>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</si>
  <si>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</si>
  <si>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</si>
  <si>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</si>
  <si>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</si>
  <si>
    <t>Columna21</t>
  </si>
  <si>
    <t>Columna22</t>
  </si>
  <si>
    <t>Columna23</t>
  </si>
  <si>
    <t>PLATANALILLO</t>
  </si>
  <si>
    <t>DIR</t>
  </si>
  <si>
    <t>SAN DIEGO CURUCUPATZEO</t>
  </si>
  <si>
    <t>CONTRATO</t>
  </si>
  <si>
    <t>ML</t>
  </si>
  <si>
    <t>VILLA MADERO</t>
  </si>
  <si>
    <t>LOMA DE CANCHO</t>
  </si>
  <si>
    <t>ETUCUARO</t>
  </si>
  <si>
    <t>ACATEN</t>
  </si>
  <si>
    <t>MUNICIPIO</t>
  </si>
  <si>
    <t>ALTO</t>
  </si>
  <si>
    <t>COM</t>
  </si>
  <si>
    <t>VIVIENDA</t>
  </si>
  <si>
    <t>URBANIZACION</t>
  </si>
  <si>
    <t>INDIRECTOS</t>
  </si>
  <si>
    <t>ELECTRIFICACION</t>
  </si>
  <si>
    <t>INFRAESTRUCTURA URBANA</t>
  </si>
  <si>
    <t>EL AHIJADERO</t>
  </si>
  <si>
    <t>ADMINISTRACION</t>
  </si>
  <si>
    <t>ACCION</t>
  </si>
  <si>
    <t>M2</t>
  </si>
  <si>
    <t>PUENTE</t>
  </si>
  <si>
    <t>KM</t>
  </si>
  <si>
    <t>PROGRAMA</t>
  </si>
  <si>
    <t>PRODIM</t>
  </si>
  <si>
    <t>MORENO</t>
  </si>
  <si>
    <t>ZIPARAPIO EL BAJO</t>
  </si>
  <si>
    <t>EL BOSQUE</t>
  </si>
  <si>
    <t>|</t>
  </si>
  <si>
    <t>MILPILLAS</t>
  </si>
  <si>
    <t>LAGUNA SECA</t>
  </si>
  <si>
    <t>RANCHO DE PORUAS (LA TARJEA)</t>
  </si>
  <si>
    <t>EL CARGADERO</t>
  </si>
  <si>
    <t>SAN PEDRO PIEDRAS GORDAS</t>
  </si>
  <si>
    <t>TANQUE</t>
  </si>
  <si>
    <t>CONSTRUCCION DE RED DE AGUA ENTUBADA EN MADERO LOCALIDAD DE EL AHIJADERO</t>
  </si>
  <si>
    <t>CONSTRUCCION DE RED DE AGUA ENTUBADA EN MADERO LOCALIDAD DE BALCONES</t>
  </si>
  <si>
    <t>AMPLIACION DE ANDADOR EN MADERO LOCALIDAD DE LOMA DE CANCHO CAMINO VILLA MADERO- LOMA DE CANCHO</t>
  </si>
  <si>
    <t>AMPLIACION DE DRENAJE SANITARIO EN MADERO LOCALIDAD DE SAN DIEGO CURUCUPATZEO CALLE SIN NOMBRE</t>
  </si>
  <si>
    <t>CONSTRUCCION DE ALCANTARILLAS EN MADERO LOCALIDAD DE MORENO CAMINO MORENO - CAHUATZIO</t>
  </si>
  <si>
    <t>CONSTRUCCION DE ALCANTARILLAS EN MADERO LOCALIDAD DE LOS OJOS DE AGUA CAMINO OJOS DE AGUA - PIUMO</t>
  </si>
  <si>
    <t>CONSTRUCCION DE  PISO FIRME EN MADERO, LOCALIDAD DE LA CUINDORA</t>
  </si>
  <si>
    <t>CONSTRUCCION DE  PISO FIRME EN MADERO, LOCALIDAD DE SANTA CATARINA</t>
  </si>
  <si>
    <t>CONSTRUCCION DE  PISO FIRME EN MADERO, LOCALIDAD DE EL EJE</t>
  </si>
  <si>
    <t>CONSTRUCCION DE  PISO FIRME EN MADERO, LOCALIDAD DE LAGUNA SECA</t>
  </si>
  <si>
    <t>CONSTRUCCION DE  PISO FIRME EN MADERO, LOCALIDAD DE SAN PEDRO PIEDRAS GORDAS</t>
  </si>
  <si>
    <t>AMPLIACION DE PAVIMENTACION CON CARPETA ASFALTICA EN MADERO, LOCALIDAD DE PLATANALILLO CAMINO VILLA MADERO - SAN DIEGO  TRAMO LA CUMBRE - PLATANALILLO</t>
  </si>
  <si>
    <t xml:space="preserve">AMPLIACION DE PAVIMENTACION CON CARPETA ASFALTICA EN MADERO  LOCALIDAD DE ACATEN </t>
  </si>
  <si>
    <t>CONSTRUCCION DE ALCANTARILLAS EN MADERO LOCALIDAD DE PARRITAS (EL AGUACATE) CAMINO PARRITAS - EL AGUILA</t>
  </si>
  <si>
    <t xml:space="preserve">ACATEN </t>
  </si>
  <si>
    <t>CONSTRUCCION DE TANQUE DE ALMACENAMIENTO DE AGUA ENTUBADA EN MADERO LOCALIDAD DE TURIO</t>
  </si>
  <si>
    <t>CONSTRUCCION DE TANQUE DE ALMACENAMIENTO DE AGUA ENTUBADA EN MADERO LOCALIDAD DE EL DERRUMBADERO</t>
  </si>
  <si>
    <t>CONSTRUCCION DE ELECTRIFICACION NO CONVENCIONAL CON PANELES SOLARES EN MADERO LOCALIDAD DE EL CARGADERO</t>
  </si>
  <si>
    <t>CONSTRUCCION DE ELECTRIFICACION NO CONVENCIONAL CON PANELES SOLARES EN MADERO LOCALIDAD DE RANCHO GRANDE</t>
  </si>
  <si>
    <t>CONSTRUCCION DE CANCHA DEPORTIVA EN  ESCUELA PRIMARIA EN MADERO  LOCALIDAD DE SAN DIEGO CURUCUPATZEO</t>
  </si>
  <si>
    <t>CONSTRUCCION DE SEGUNDA ETAPA DE PUENTE VEHICULAR EN MADERO LOCALIDAD DE MILPILLAS</t>
  </si>
  <si>
    <t>SUBCLASIFICACION</t>
  </si>
  <si>
    <t>RED O SISTEMA DE AGUA ENTUBADA</t>
  </si>
  <si>
    <t>TANQUE DE AGUA ENTUBADA</t>
  </si>
  <si>
    <t>CONSTRUCCION DE TECHADO EN ESPACIO MULTIDEPORTIVO EN MADERO LOCALIDAD DE EL GATAL</t>
  </si>
  <si>
    <t>CONSTRUCCION DE ELECTRIFICACION NO CONVENCIONAL CON PANELES SOLARES EN MADERO LOCALIDAD DE LA CUINDORA</t>
  </si>
  <si>
    <t>CONSTRUCCION DE ELECTRIFICACION NO CONVENCIONAL CON PANELES SOLARES EN MADERO LOCALIDAD DE LA ALMAZANA</t>
  </si>
  <si>
    <t>CONSTRUCCION DE ELECTRIFICACION NO CONVENCIONAL CON PANELES SOLARES EN MADERO LOCALIDAD DE ZAPOTE HUERTA</t>
  </si>
  <si>
    <t>BALCONES</t>
  </si>
  <si>
    <t>TURIO</t>
  </si>
  <si>
    <t>PARRITAS (EL AGUACATE)</t>
  </si>
  <si>
    <t>LOS OJOS DE AGUA</t>
  </si>
  <si>
    <t>CONSTRUCCION DE ALCANTARILLAS EN MADERO LOCALIDAD DE ACATEN CAMINO EL BOSQUE - CERRO BLANCO</t>
  </si>
  <si>
    <t>EL GATAL</t>
  </si>
  <si>
    <t>SANTA CATARINA</t>
  </si>
  <si>
    <t>EL EJE</t>
  </si>
  <si>
    <t>PALIZADA</t>
  </si>
  <si>
    <t>RANCHO GRANDE</t>
  </si>
  <si>
    <t>LA ALMAZANA</t>
  </si>
  <si>
    <t>EL ZAPOTE HUERTA (ZAPOTE DE LA PEÑA)</t>
  </si>
  <si>
    <t>CUINDORA</t>
  </si>
  <si>
    <t>CERRO BLANCO</t>
  </si>
  <si>
    <t>REVESTIMIENTO DE CAMINO EN MADERO LOCALIDAD DE EL TEJOCOTE TRAMO EL TEJOCOTE - BALCONES</t>
  </si>
  <si>
    <t>AMPLIACION DE ELECTRIFICACION EN MADERO LOCALIDAD DE ACATEN</t>
  </si>
  <si>
    <t>CONSTRUCCION DE CUARTO PARA BAÑO EN MADERO, LOCALIDAD DE EL EJE</t>
  </si>
  <si>
    <t>EL DERRUMBADERO</t>
  </si>
  <si>
    <t>CONSTRUCCION DE TANQUE DE ALMACENAMIENTO DE AGUA ENTUBADA EN MADERO LOCALIDAD DE PALIZADA</t>
  </si>
  <si>
    <t>CONSTRUCCION DE  PISO FIRME EN MADERO, LOCALIDAD DE LA SIERRITA</t>
  </si>
  <si>
    <t>LA SIERRITA</t>
  </si>
  <si>
    <t>CONSTRUCCION DE  PISO FIRME EN MADERO, LOCALIDAD DE ZIPARAPIO EL BAJO</t>
  </si>
  <si>
    <t>CONSTRUCCION DE  PISO FIRME EN MADERO, LOCALIDAD DE RANCHO DE PORUAS (LA TARJEA)</t>
  </si>
  <si>
    <t>CORONILLAS</t>
  </si>
  <si>
    <t xml:space="preserve">CONSTRUCCION DE CUARTO PARA BAÑO EN MADERO, LOCALIDAD DE CORONILLAS </t>
  </si>
  <si>
    <t>EL TEJOCOTE</t>
  </si>
  <si>
    <t>DRENAJE Y LETRINAS</t>
  </si>
  <si>
    <t>DRENAJE SANITARIO</t>
  </si>
  <si>
    <t>DRENAJE PLUVIAL</t>
  </si>
  <si>
    <t>INFRAESTRUCTURA BÁSICA DEL SECTOR EDUCATIVO</t>
  </si>
  <si>
    <t>TECHADO</t>
  </si>
  <si>
    <t xml:space="preserve">ANDADOR </t>
  </si>
  <si>
    <t>PAVIMENTACION</t>
  </si>
  <si>
    <t>REVESTIMIENTO</t>
  </si>
  <si>
    <t>ALUMBRADO PUBLICO</t>
  </si>
  <si>
    <t>CUARTO PARA BAÑO</t>
  </si>
  <si>
    <t>PISO FIRME</t>
  </si>
  <si>
    <t>ELECTRIFICACION NO CONVENCIONAL</t>
  </si>
  <si>
    <t>2 DE 2</t>
  </si>
  <si>
    <t>CANCHA</t>
  </si>
  <si>
    <t>PARQUE PUBLICO</t>
  </si>
  <si>
    <t>CONSTRUCCION DE PARQUE PUBLICO EN MADERO LOCALIDAD DE VILLA MADERO COLONIA INFONAVIT</t>
  </si>
  <si>
    <t>CONSTRUCCION DE CUARTO PARA BAÑO EN MADERO,LOCALIDAD DE ACATEN</t>
  </si>
  <si>
    <t>REVESTIMIENTO DE CAMINO EN MADERO LOCALIDAD DE AHIJADERO TRAMO EL AHIJADERO- CAPULIN</t>
  </si>
  <si>
    <t>CONSTRUCCION DE  PISO FIRME EN MADERO, LOCALIDAD DE ACATEN</t>
  </si>
  <si>
    <t>CONSTRUCCION DE  PISO FIRME EN MADERO, LOCALIDAD DE EL AHIJADERO</t>
  </si>
  <si>
    <t>SINDA</t>
  </si>
  <si>
    <t>CONSTRUCCION DE  PISO FIRME EN MADERO, LOCALIDAD DE SINDA</t>
  </si>
  <si>
    <t>LA PALIZADA</t>
  </si>
  <si>
    <t>MURO DE CONTENCION</t>
  </si>
  <si>
    <t>CONSTRUCCION DE MURO DE CONTENCION EN MADERO LOCALIDAD DE SAN DIEGO CURUCUPATZEO</t>
  </si>
  <si>
    <t>LOMA DE SAUZ</t>
  </si>
  <si>
    <t>CONSTRUCCION DE PANTEON MUNICIPAL EN MADERO LOCALIDAD DE LOMA DEL SAUZ</t>
  </si>
  <si>
    <t>CONSTRUCCION DE CUARTO PARA BAÑO EN MADERO, LOCALIDAD DE VILLA MADERO</t>
  </si>
  <si>
    <t>AMPLIACION DE ALUMBRADO PUBLICO CON LUMINARIAS LED EN ANDADOR VILLA MADERO- LOMA DE CANCHO SEGUNDA ETAPA, LOCALIDAD DE VILLA MADERO</t>
  </si>
  <si>
    <t>SANTAS MARIAS</t>
  </si>
  <si>
    <t>REHABILITACION CON CARPETA ASFALTICA EN MADERO LOCALIDAD DE SANTAS MARIAS TRAMO DEL KM 3+900 AL KM 4+950</t>
  </si>
  <si>
    <t>CONSTRUCCION DE PAVIMENTACION CON ADOQUIN EN MADERO LOCALIDAD DE SAN DIEGO CURUCUPATZEO CALLE SIN NOMBRE</t>
  </si>
  <si>
    <t>AMPLIACION DE PAVIMENTACION CON CONCRETO HIDRAULICO EN MADERO LOCALIDAD DE VILLA MADERO COLONIA CENTRO AVENIDA ELIAS PEREZ AVALOS</t>
  </si>
  <si>
    <t>LA CUMBRE</t>
  </si>
  <si>
    <t>CONSTRUCCION DE  PISO FIRME EN MADERO, LOCALIDAD DE LA CUMBRE</t>
  </si>
  <si>
    <t>TUNACUARO</t>
  </si>
  <si>
    <t>AMPLIACION DE ELECTRIFICACION EN MADERO LOCALIDAD DE TUNACUARO</t>
  </si>
  <si>
    <t>CONSTRUCCION DE PAVIMENTACION CON CONCRETO HIDRAULICO EN MADERO LOCALIDAD DE ETUCUARO CALLE EMILIANO ZAPATA.</t>
  </si>
  <si>
    <t>CONSTRUCCION DE LINEA DE CONDUCCION DE AGUA ENTUBADA EN MADERO, LOCALIDAD DE LA PALIZADA</t>
  </si>
  <si>
    <t>HUAJINIQUIL</t>
  </si>
  <si>
    <t>CONSTRUCCION DE TECHADO EN ÁREA DE IMPARTICIÓN DE EDUCACIÓN FÍSICA EN ESCUELA PRIMARIA EN MADERO LOCALIDAD DE HUAJINIQUIL</t>
  </si>
  <si>
    <t>CONSTRUCCION DE  PISO FIRME EN MADERO, LOCALIDAD DE VILLA MADERO</t>
  </si>
  <si>
    <t>CONSTRUCCION  DE PAVIMENTACION CON CARPETA ASFALTICA EN MADERO LOCALIDAD DE VILLA MADERO COLONIA LA PARRITA CALLE SIN NOMBRE</t>
  </si>
  <si>
    <t>REVESTIMIENTO DE CAMINO EN MADERO LOCALIDAD DE SAN DIEGO TRAMO SAN DIEGO-BALCONES</t>
  </si>
  <si>
    <t>M3</t>
  </si>
  <si>
    <t>CONSTRUCCION DE ELECTRIFICACION NO CONVENCIONAL CON PANELES SOLARES EN MADERO LOCALIDAD DE CERRO BLACO</t>
  </si>
  <si>
    <t>CONSTRUCCION DE ELECTRIFICACION NO CONVENCIONAL CON PANELES SOLARES EN MADERO LOCALIDAD DE EL BOSQUE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</si>
</sst>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4"/>
      <name val="Arial"/>
    </font>
    <font>
      <sz val="14"/>
      <color theme="1"/>
      <name val="Arial"/>
    </font>
    <font>
      <b/>
      <sz val="14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128">
    <xf numFmtId="0" fontId="0" fillId="0" borderId="0" xfId="0"/>
    <xf numFmtId="44" fontId="0" fillId="0" borderId="0" xfId="1" applyFont="1"/>
    <xf numFmtId="0" fontId="0" fillId="0" borderId="0" xfId="0" applyAlignment="1">
      <alignment horizontal="center" vertical="center"/>
    </xf>
    <xf numFmtId="4" fontId="0" fillId="0" borderId="0" xfId="0" applyNumberFormat="1"/>
    <xf numFmtId="44" fontId="2" fillId="0" borderId="0" xfId="1" applyFont="1"/>
    <xf numFmtId="44" fontId="0" fillId="0" borderId="0" xfId="1" applyFont="1" applyBorder="1"/>
    <xf numFmtId="44" fontId="2" fillId="0" borderId="0" xfId="1" applyFont="1" applyBorder="1"/>
    <xf numFmtId="4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10" fillId="0" borderId="0" xfId="2" applyFont="1"/>
    <xf numFmtId="0" fontId="7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44" fontId="12" fillId="0" borderId="0" xfId="1" applyFont="1"/>
    <xf numFmtId="0" fontId="12" fillId="0" borderId="0" xfId="0" applyFont="1"/>
    <xf numFmtId="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4" fontId="13" fillId="0" borderId="0" xfId="1" applyFont="1"/>
    <xf numFmtId="44" fontId="11" fillId="0" borderId="1" xfId="1" applyFont="1" applyBorder="1" applyAlignment="1"/>
    <xf numFmtId="0" fontId="7" fillId="0" borderId="1" xfId="0" applyFont="1" applyBorder="1"/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1" fillId="0" borderId="1" xfId="0" applyFont="1" applyBorder="1"/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4" fontId="11" fillId="0" borderId="1" xfId="1" applyFont="1" applyBorder="1" applyAlignment="1">
      <alignment vertical="center"/>
    </xf>
    <xf numFmtId="44" fontId="7" fillId="0" borderId="1" xfId="0" applyNumberFormat="1" applyFont="1" applyBorder="1" applyAlignment="1">
      <alignment vertical="center"/>
    </xf>
    <xf numFmtId="44" fontId="7" fillId="0" borderId="1" xfId="1" applyFont="1" applyBorder="1" applyAlignment="1">
      <alignment vertical="center"/>
    </xf>
    <xf numFmtId="44" fontId="6" fillId="0" borderId="1" xfId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4" fontId="7" fillId="0" borderId="2" xfId="0" applyNumberFormat="1" applyFont="1" applyBorder="1" applyAlignment="1">
      <alignment horizontal="center" vertical="center"/>
    </xf>
    <xf numFmtId="44" fontId="14" fillId="0" borderId="1" xfId="0" applyNumberFormat="1" applyFont="1" applyBorder="1" applyAlignment="1">
      <alignment vertical="center"/>
    </xf>
    <xf numFmtId="4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44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44" fontId="11" fillId="3" borderId="1" xfId="1" applyFont="1" applyFill="1" applyBorder="1" applyAlignment="1"/>
    <xf numFmtId="0" fontId="7" fillId="3" borderId="1" xfId="0" applyFont="1" applyFill="1" applyBorder="1"/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vertical="center"/>
    </xf>
    <xf numFmtId="44" fontId="7" fillId="3" borderId="1" xfId="0" applyNumberFormat="1" applyFont="1" applyFill="1" applyBorder="1" applyAlignment="1">
      <alignment vertical="center"/>
    </xf>
    <xf numFmtId="0" fontId="11" fillId="3" borderId="1" xfId="0" applyFont="1" applyFill="1" applyBorder="1"/>
    <xf numFmtId="4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44" fontId="11" fillId="3" borderId="1" xfId="1" applyFont="1" applyFill="1" applyBorder="1" applyAlignment="1">
      <alignment vertical="center"/>
    </xf>
    <xf numFmtId="0" fontId="15" fillId="0" borderId="0" xfId="2" applyFont="1" applyAlignment="1">
      <alignment horizontal="center"/>
    </xf>
    <xf numFmtId="0" fontId="16" fillId="2" borderId="0" xfId="0" applyFont="1" applyFill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7" fillId="0" borderId="1" xfId="0" applyFont="1" applyBorder="1" applyAlignment="1">
      <alignment horizontal="center"/>
    </xf>
    <xf numFmtId="44" fontId="18" fillId="0" borderId="1" xfId="1" applyFont="1" applyBorder="1" applyAlignment="1"/>
    <xf numFmtId="0" fontId="17" fillId="0" borderId="1" xfId="0" applyFont="1" applyBorder="1"/>
    <xf numFmtId="3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wrapText="1"/>
    </xf>
    <xf numFmtId="0" fontId="18" fillId="0" borderId="1" xfId="0" applyFont="1" applyBorder="1"/>
    <xf numFmtId="0" fontId="17" fillId="0" borderId="1" xfId="0" applyFont="1" applyBorder="1" applyAlignment="1">
      <alignment vertical="center"/>
    </xf>
    <xf numFmtId="4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44" fontId="18" fillId="0" borderId="1" xfId="1" applyFont="1" applyBorder="1" applyAlignment="1">
      <alignment vertical="center"/>
    </xf>
    <xf numFmtId="44" fontId="17" fillId="0" borderId="1" xfId="0" applyNumberFormat="1" applyFont="1" applyBorder="1" applyAlignment="1">
      <alignment vertical="center"/>
    </xf>
    <xf numFmtId="44" fontId="17" fillId="0" borderId="1" xfId="1" applyFont="1" applyBorder="1" applyAlignment="1">
      <alignment vertical="center"/>
    </xf>
    <xf numFmtId="3" fontId="17" fillId="3" borderId="1" xfId="0" applyNumberFormat="1" applyFont="1" applyFill="1" applyBorder="1" applyAlignment="1">
      <alignment horizontal="center"/>
    </xf>
    <xf numFmtId="44" fontId="19" fillId="0" borderId="1" xfId="1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4" fontId="20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0" fontId="21" fillId="0" borderId="1" xfId="0" applyFont="1" applyBorder="1"/>
    <xf numFmtId="0" fontId="21" fillId="0" borderId="1" xfId="0" applyFont="1" applyBorder="1" applyAlignment="1">
      <alignment vertical="center"/>
    </xf>
    <xf numFmtId="4" fontId="23" fillId="0" borderId="1" xfId="0" applyNumberFormat="1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44" fontId="22" fillId="0" borderId="1" xfId="1" applyFont="1" applyBorder="1" applyAlignment="1">
      <alignment vertical="center"/>
    </xf>
    <xf numFmtId="44" fontId="21" fillId="0" borderId="1" xfId="0" applyNumberFormat="1" applyFont="1" applyBorder="1" applyAlignment="1">
      <alignment vertical="center"/>
    </xf>
    <xf numFmtId="44" fontId="21" fillId="0" borderId="1" xfId="1" applyFont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4" fontId="22" fillId="3" borderId="1" xfId="1" applyFont="1" applyFill="1" applyBorder="1" applyAlignment="1"/>
    <xf numFmtId="0" fontId="21" fillId="3" borderId="1" xfId="0" applyFont="1" applyFill="1" applyBorder="1"/>
    <xf numFmtId="44" fontId="24" fillId="0" borderId="1" xfId="1" applyFont="1" applyBorder="1" applyAlignment="1">
      <alignment vertical="center"/>
    </xf>
    <xf numFmtId="0" fontId="21" fillId="3" borderId="3" xfId="0" applyFont="1" applyFill="1" applyBorder="1" applyAlignment="1">
      <alignment vertical="center"/>
    </xf>
    <xf numFmtId="44" fontId="21" fillId="3" borderId="1" xfId="0" applyNumberFormat="1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0" fontId="25" fillId="0" borderId="1" xfId="0" applyFont="1" applyBorder="1"/>
    <xf numFmtId="0" fontId="26" fillId="0" borderId="1" xfId="0" applyFont="1" applyBorder="1" applyAlignment="1">
      <alignment vertical="center"/>
    </xf>
    <xf numFmtId="4" fontId="26" fillId="0" borderId="1" xfId="0" applyNumberFormat="1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4" fontId="26" fillId="0" borderId="2" xfId="0" applyNumberFormat="1" applyFont="1" applyBorder="1" applyAlignment="1">
      <alignment horizontal="center" vertical="center"/>
    </xf>
    <xf numFmtId="44" fontId="27" fillId="0" borderId="1" xfId="1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44" fontId="26" fillId="0" borderId="1" xfId="0" applyNumberFormat="1" applyFont="1" applyBorder="1" applyAlignment="1">
      <alignment vertical="center"/>
    </xf>
    <xf numFmtId="44" fontId="26" fillId="0" borderId="1" xfId="1" applyFont="1" applyBorder="1" applyAlignment="1">
      <alignment vertical="center"/>
    </xf>
    <xf numFmtId="0" fontId="12" fillId="0" borderId="0" xfId="0" applyFont="1" applyAlignment="1" applyProtection="1">
      <alignment horizontal="center" vertical="center"/>
      <protection locked="0"/>
    </xf>
    <xf numFmtId="44" fontId="12" fillId="0" borderId="0" xfId="1" applyFont="1" applyProtection="1">
      <protection locked="0"/>
    </xf>
    <xf numFmtId="0" fontId="12" fillId="0" borderId="0" xfId="0" applyFont="1" applyProtection="1">
      <protection locked="0"/>
    </xf>
    <xf numFmtId="4" fontId="12" fillId="0" borderId="0" xfId="0" applyNumberFormat="1" applyFont="1" applyProtection="1">
      <protection locked="0"/>
    </xf>
    <xf numFmtId="4" fontId="12" fillId="0" borderId="0" xfId="0" applyNumberFormat="1" applyFont="1" applyAlignment="1" applyProtection="1">
      <alignment horizontal="center" vertical="center"/>
      <protection locked="0"/>
    </xf>
    <xf numFmtId="44" fontId="13" fillId="0" borderId="0" xfId="1" applyFont="1" applyProtection="1">
      <protection locked="0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4" formatCode="#,##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4" formatCode="#,##0.0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34" formatCode="_-&quot;$&quot;* #,##0.00_-;\-&quot;$&quot;* #,##0.00_-;_-&quot;$&quot;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34" formatCode="_-&quot;$&quot;* #,##0.00_-;\-&quot;$&quot;* #,##0.00_-;_-&quot;$&quot;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4" formatCode="#,##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4" formatCode="#,##0.0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auto="1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4" formatCode="_-&quot;$&quot;* #,##0.00_-;\-&quot;$&quot;* #,##0.00_-;_-&quot;$&quot;* &quot;-&quot;??_-;_-@_-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  <name val="Arial"/>
        <scheme val="none"/>
      </font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6:X37" totalsRowShown="0" headerRowDxfId="96" dataDxfId="95" totalsRowDxfId="94">
  <autoFilter ref="B6:X37" xr:uid="{00000000-0009-0000-0100-000001000000}"/>
  <tableColumns count="23">
    <tableColumn id="1" xr3:uid="{00000000-0010-0000-0000-000001000000}" name="Columna1" totalsRowDxfId="93"/>
    <tableColumn id="2" xr3:uid="{00000000-0010-0000-0000-000002000000}" name="Columna2" dataDxfId="92" totalsRowDxfId="91"/>
    <tableColumn id="3" xr3:uid="{00000000-0010-0000-0000-000003000000}" name="Columna3" dataDxfId="90" totalsRowDxfId="89"/>
    <tableColumn id="4" xr3:uid="{00000000-0010-0000-0000-000004000000}" name="Columna4" dataDxfId="88" totalsRowDxfId="87"/>
    <tableColumn id="5" xr3:uid="{00000000-0010-0000-0000-000005000000}" name="Columna5" dataDxfId="86" totalsRowDxfId="85"/>
    <tableColumn id="6" xr3:uid="{00000000-0010-0000-0000-000006000000}" name="Columna6" dataDxfId="84" totalsRowDxfId="83"/>
    <tableColumn id="7" xr3:uid="{00000000-0010-0000-0000-000007000000}" name="Columna7" dataDxfId="82" totalsRowDxfId="81"/>
    <tableColumn id="8" xr3:uid="{00000000-0010-0000-0000-000008000000}" name="Columna8" dataDxfId="80" totalsRowDxfId="79"/>
    <tableColumn id="9" xr3:uid="{00000000-0010-0000-0000-000009000000}" name="Columna9" dataDxfId="78" totalsRowDxfId="77"/>
    <tableColumn id="10" xr3:uid="{00000000-0010-0000-0000-00000A000000}" name="Columna10" dataDxfId="76" totalsRowDxfId="75"/>
    <tableColumn id="11" xr3:uid="{00000000-0010-0000-0000-00000B000000}" name="Columna11" dataDxfId="74" totalsRowDxfId="73"/>
    <tableColumn id="12" xr3:uid="{00000000-0010-0000-0000-00000C000000}" name="Columna12" dataDxfId="72" totalsRowDxfId="71"/>
    <tableColumn id="13" xr3:uid="{00000000-0010-0000-0000-00000D000000}" name="Columna13" dataDxfId="70" totalsRowDxfId="69"/>
    <tableColumn id="14" xr3:uid="{00000000-0010-0000-0000-00000E000000}" name="Columna14" dataDxfId="68" totalsRowDxfId="67"/>
    <tableColumn id="15" xr3:uid="{00000000-0010-0000-0000-00000F000000}" name="Columna15" dataDxfId="66" totalsRowDxfId="65"/>
    <tableColumn id="16" xr3:uid="{00000000-0010-0000-0000-000010000000}" name="Columna16" dataDxfId="64" totalsRowDxfId="63"/>
    <tableColumn id="17" xr3:uid="{00000000-0010-0000-0000-000011000000}" name="Columna17" dataDxfId="62" totalsRowDxfId="61"/>
    <tableColumn id="18" xr3:uid="{00000000-0010-0000-0000-000012000000}" name="Columna18" dataDxfId="60" totalsRowDxfId="59"/>
    <tableColumn id="19" xr3:uid="{00000000-0010-0000-0000-000013000000}" name="Columna19" dataDxfId="58" totalsRowDxfId="57">
      <calculatedColumnFormula>Tabla1[[#This Row],[Columna15]]-Tabla1[[#This Row],[Columna17]]-Tabla1[[#This Row],[Columna22]]</calculatedColumnFormula>
    </tableColumn>
    <tableColumn id="20" xr3:uid="{00000000-0010-0000-0000-000014000000}" name="Columna20" dataDxfId="56" totalsRowDxfId="55"/>
    <tableColumn id="21" xr3:uid="{00000000-0010-0000-0000-000015000000}" name="Columna21" dataDxfId="54" totalsRowDxfId="53"/>
    <tableColumn id="22" xr3:uid="{00000000-0010-0000-0000-000016000000}" name="Columna22" dataDxfId="52" totalsRowDxfId="51"/>
    <tableColumn id="23" xr3:uid="{00000000-0010-0000-0000-000017000000}" name="Columna23" dataDxfId="50" totalsRowDxfId="49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13" displayName="Tabla13" ref="B38:X66" totalsRowCount="1" headerRowDxfId="48" dataDxfId="47" totalsRowDxfId="46">
  <tableColumns count="23">
    <tableColumn id="1" xr3:uid="{00000000-0010-0000-0100-000001000000}" name="Columna1" dataDxfId="45" totalsRowDxfId="44"/>
    <tableColumn id="2" xr3:uid="{00000000-0010-0000-0100-000002000000}" name="Columna2" dataDxfId="43" totalsRowDxfId="42"/>
    <tableColumn id="3" xr3:uid="{00000000-0010-0000-0100-000003000000}" name="Columna3" dataDxfId="41" totalsRowDxfId="40"/>
    <tableColumn id="4" xr3:uid="{00000000-0010-0000-0100-000004000000}" name="Columna4" dataDxfId="39" totalsRowDxfId="38"/>
    <tableColumn id="5" xr3:uid="{00000000-0010-0000-0100-000005000000}" name="Columna5" dataDxfId="37" totalsRowDxfId="36"/>
    <tableColumn id="6" xr3:uid="{00000000-0010-0000-0100-000006000000}" name="Columna6" dataDxfId="35" totalsRowDxfId="34"/>
    <tableColumn id="7" xr3:uid="{00000000-0010-0000-0100-000007000000}" name="Columna7" dataDxfId="33" totalsRowDxfId="32"/>
    <tableColumn id="8" xr3:uid="{00000000-0010-0000-0100-000008000000}" name="Columna8" dataDxfId="31" totalsRowDxfId="30"/>
    <tableColumn id="9" xr3:uid="{00000000-0010-0000-0100-000009000000}" name="Columna9" dataDxfId="29" totalsRowDxfId="28"/>
    <tableColumn id="10" xr3:uid="{00000000-0010-0000-0100-00000A000000}" name="Columna10" dataDxfId="27" totalsRowDxfId="26"/>
    <tableColumn id="11" xr3:uid="{00000000-0010-0000-0100-00000B000000}" name="Columna11" dataDxfId="25" totalsRowDxfId="24"/>
    <tableColumn id="12" xr3:uid="{00000000-0010-0000-0100-00000C000000}" name="Columna12" dataDxfId="23" totalsRowDxfId="22"/>
    <tableColumn id="13" xr3:uid="{00000000-0010-0000-0100-00000D000000}" name="Columna13" dataDxfId="21" totalsRowDxfId="20"/>
    <tableColumn id="14" xr3:uid="{00000000-0010-0000-0100-00000E000000}" name="Columna14" dataDxfId="19" totalsRowDxfId="18"/>
    <tableColumn id="15" xr3:uid="{00000000-0010-0000-0100-00000F000000}" name="Columna15" totalsRowFunction="custom" dataDxfId="17" totalsRowDxfId="16" dataCellStyle="Moneda">
      <totalsRowFormula>SUM((P7:P37),(P39:P65))</totalsRowFormula>
    </tableColumn>
    <tableColumn id="16" xr3:uid="{00000000-0010-0000-0100-000010000000}" name="Columna16" totalsRowFunction="custom" dataDxfId="15" totalsRowDxfId="14">
      <totalsRowFormula>SUM(Q7:Q37)</totalsRowFormula>
    </tableColumn>
    <tableColumn id="17" xr3:uid="{00000000-0010-0000-0100-000011000000}" name="Columna17" totalsRowFunction="custom" dataDxfId="13" totalsRowDxfId="12">
      <totalsRowFormula>SUM(R7:R37)</totalsRowFormula>
    </tableColumn>
    <tableColumn id="18" xr3:uid="{00000000-0010-0000-0100-000012000000}" name="Columna18" totalsRowFunction="custom" dataDxfId="11" totalsRowDxfId="10">
      <totalsRowFormula>SUM(Tabla1[Columna18],S39:S62)</totalsRowFormula>
    </tableColumn>
    <tableColumn id="19" xr3:uid="{00000000-0010-0000-0100-000013000000}" name="Columna19" totalsRowFunction="custom" dataDxfId="9" totalsRowDxfId="8" dataCellStyle="Moneda">
      <calculatedColumnFormula>Tabla13[[#This Row],[Columna15]]-Tabla13[[#This Row],[Columna17]]-Tabla13[[#This Row],[Columna22]]</calculatedColumnFormula>
      <totalsRowFormula>SUM((T7:T37),(T39:T65))</totalsRowFormula>
    </tableColumn>
    <tableColumn id="20" xr3:uid="{00000000-0010-0000-0100-000014000000}" name="Columna20" totalsRowFunction="custom" dataDxfId="7" totalsRowDxfId="6">
      <totalsRowFormula>SUM(U7:U37)</totalsRowFormula>
    </tableColumn>
    <tableColumn id="21" xr3:uid="{00000000-0010-0000-0100-000015000000}" name="Columna21" totalsRowFunction="custom" dataDxfId="5" totalsRowDxfId="4">
      <totalsRowFormula>SUM(V7:V37)</totalsRowFormula>
    </tableColumn>
    <tableColumn id="22" xr3:uid="{00000000-0010-0000-0100-000016000000}" name="Columna22" totalsRowFunction="custom" dataDxfId="3" totalsRowDxfId="2">
      <totalsRowFormula>SUM(W7:W37)</totalsRowFormula>
    </tableColumn>
    <tableColumn id="23" xr3:uid="{00000000-0010-0000-0100-000017000000}" name="Columna23" totalsRowFunction="custom" dataDxfId="1" totalsRowDxfId="0">
      <totalsRowFormula>SUM(X7:X37)</totalsRow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72"/>
  <sheetViews>
    <sheetView tabSelected="1" topLeftCell="J33" zoomScale="55" zoomScaleNormal="55" zoomScaleSheetLayoutView="64" zoomScalePageLayoutView="70" workbookViewId="0">
      <selection activeCell="AB37" sqref="AB37"/>
    </sheetView>
  </sheetViews>
  <sheetFormatPr baseColWidth="10" defaultColWidth="11.42578125" defaultRowHeight="15" x14ac:dyDescent="0.25"/>
  <cols>
    <col min="1" max="1" width="4.28515625" customWidth="1"/>
    <col min="2" max="2" width="14" style="2" hidden="1" customWidth="1"/>
    <col min="3" max="3" width="69.7109375" style="1" customWidth="1"/>
    <col min="4" max="4" width="18.28515625" hidden="1" customWidth="1"/>
    <col min="5" max="5" width="14" style="2" hidden="1" customWidth="1"/>
    <col min="6" max="6" width="5.42578125" hidden="1" customWidth="1"/>
    <col min="7" max="7" width="20.7109375" style="2" hidden="1" customWidth="1"/>
    <col min="8" max="8" width="54.7109375" hidden="1" customWidth="1"/>
    <col min="9" max="9" width="49" hidden="1" customWidth="1"/>
    <col min="10" max="10" width="228.140625" customWidth="1"/>
    <col min="11" max="11" width="39" customWidth="1"/>
    <col min="12" max="12" width="32" hidden="1" customWidth="1"/>
    <col min="13" max="13" width="17.5703125" style="3" customWidth="1"/>
    <col min="14" max="14" width="14.5703125" style="2" customWidth="1"/>
    <col min="15" max="15" width="21.85546875" style="7" customWidth="1"/>
    <col min="16" max="16" width="31.5703125" style="4" customWidth="1"/>
    <col min="17" max="17" width="22" hidden="1" customWidth="1"/>
    <col min="18" max="18" width="26.85546875" customWidth="1"/>
    <col min="19" max="19" width="25.42578125" hidden="1" customWidth="1"/>
    <col min="20" max="20" width="37.5703125" customWidth="1"/>
    <col min="21" max="21" width="14.7109375" hidden="1" customWidth="1"/>
    <col min="22" max="22" width="21.7109375" hidden="1" customWidth="1"/>
    <col min="23" max="23" width="31.28515625" hidden="1" customWidth="1"/>
    <col min="24" max="24" width="36.42578125" hidden="1" customWidth="1"/>
    <col min="25" max="81" width="15.28515625" customWidth="1"/>
    <col min="82" max="981" width="16.5703125" customWidth="1"/>
    <col min="982" max="9981" width="17.85546875" customWidth="1"/>
    <col min="9982" max="16384" width="19.140625" customWidth="1"/>
  </cols>
  <sheetData>
    <row r="1" spans="2:24" ht="18.600000000000001" customHeight="1" x14ac:dyDescent="0.25">
      <c r="C1" s="5"/>
      <c r="J1" t="s">
        <v>77</v>
      </c>
      <c r="P1" s="6"/>
    </row>
    <row r="2" spans="2:24" s="8" customFormat="1" x14ac:dyDescent="0.25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</row>
    <row r="3" spans="2:24" s="45" customFormat="1" ht="18" x14ac:dyDescent="0.25">
      <c r="B3" s="119" t="s">
        <v>1</v>
      </c>
      <c r="C3" s="126" t="s">
        <v>2</v>
      </c>
      <c r="D3" s="120" t="s">
        <v>3</v>
      </c>
      <c r="E3" s="119" t="s">
        <v>4</v>
      </c>
      <c r="F3" s="119" t="s">
        <v>5</v>
      </c>
      <c r="G3" s="119" t="s">
        <v>6</v>
      </c>
      <c r="H3" s="119" t="s">
        <v>7</v>
      </c>
      <c r="I3" s="119" t="s">
        <v>105</v>
      </c>
      <c r="J3" s="119" t="s">
        <v>8</v>
      </c>
      <c r="K3" s="119" t="s">
        <v>9</v>
      </c>
      <c r="L3" s="120" t="s">
        <v>10</v>
      </c>
      <c r="M3" s="121" t="s">
        <v>11</v>
      </c>
      <c r="N3" s="121"/>
      <c r="O3" s="121"/>
      <c r="P3" s="121" t="s">
        <v>16</v>
      </c>
      <c r="Q3" s="121"/>
      <c r="R3" s="122"/>
      <c r="S3" s="122"/>
      <c r="T3" s="122"/>
      <c r="U3" s="122"/>
      <c r="V3" s="122"/>
      <c r="W3" s="122"/>
      <c r="X3" s="122"/>
    </row>
    <row r="4" spans="2:24" s="45" customFormat="1" ht="18" x14ac:dyDescent="0.25">
      <c r="B4" s="119"/>
      <c r="C4" s="126"/>
      <c r="D4" s="120"/>
      <c r="E4" s="119"/>
      <c r="F4" s="119"/>
      <c r="G4" s="119"/>
      <c r="H4" s="119"/>
      <c r="I4" s="119"/>
      <c r="J4" s="119"/>
      <c r="K4" s="119"/>
      <c r="L4" s="120"/>
      <c r="M4" s="125" t="s">
        <v>12</v>
      </c>
      <c r="N4" s="119" t="s">
        <v>13</v>
      </c>
      <c r="O4" s="127" t="s">
        <v>14</v>
      </c>
      <c r="P4" s="126" t="s">
        <v>15</v>
      </c>
      <c r="Q4" s="120" t="s">
        <v>17</v>
      </c>
      <c r="R4" s="124" t="s">
        <v>18</v>
      </c>
      <c r="S4" s="122"/>
      <c r="T4" s="122" t="s">
        <v>19</v>
      </c>
      <c r="U4" s="122"/>
      <c r="V4" s="122"/>
      <c r="W4" s="123"/>
      <c r="X4" s="119" t="s">
        <v>20</v>
      </c>
    </row>
    <row r="5" spans="2:24" s="50" customFormat="1" ht="17.25" customHeight="1" x14ac:dyDescent="0.25">
      <c r="B5" s="119"/>
      <c r="C5" s="126"/>
      <c r="D5" s="120"/>
      <c r="E5" s="119"/>
      <c r="F5" s="119"/>
      <c r="G5" s="119"/>
      <c r="H5" s="119"/>
      <c r="I5" s="119"/>
      <c r="J5" s="119"/>
      <c r="K5" s="119"/>
      <c r="L5" s="120"/>
      <c r="M5" s="125"/>
      <c r="N5" s="119"/>
      <c r="O5" s="127"/>
      <c r="P5" s="126"/>
      <c r="Q5" s="120"/>
      <c r="R5" s="16" t="s">
        <v>21</v>
      </c>
      <c r="S5" s="16" t="s">
        <v>19</v>
      </c>
      <c r="T5" s="16" t="s">
        <v>22</v>
      </c>
      <c r="U5" s="16" t="s">
        <v>23</v>
      </c>
      <c r="V5" s="17" t="s">
        <v>24</v>
      </c>
      <c r="W5" s="16" t="s">
        <v>25</v>
      </c>
      <c r="X5" s="119"/>
    </row>
    <row r="6" spans="2:24" s="20" customFormat="1" ht="15.75" hidden="1" customHeight="1" x14ac:dyDescent="0.3">
      <c r="B6" s="18" t="s">
        <v>26</v>
      </c>
      <c r="C6" s="19" t="s">
        <v>27</v>
      </c>
      <c r="D6" s="20" t="s">
        <v>28</v>
      </c>
      <c r="E6" s="18" t="s">
        <v>29</v>
      </c>
      <c r="F6" s="20" t="s">
        <v>30</v>
      </c>
      <c r="G6" s="18" t="s">
        <v>31</v>
      </c>
      <c r="H6" s="20" t="s">
        <v>32</v>
      </c>
      <c r="I6" s="20" t="s">
        <v>33</v>
      </c>
      <c r="J6" s="20" t="s">
        <v>34</v>
      </c>
      <c r="K6" s="20" t="s">
        <v>35</v>
      </c>
      <c r="L6" s="20" t="s">
        <v>36</v>
      </c>
      <c r="M6" s="21" t="s">
        <v>37</v>
      </c>
      <c r="N6" s="18" t="s">
        <v>38</v>
      </c>
      <c r="O6" s="22" t="s">
        <v>39</v>
      </c>
      <c r="P6" s="23" t="s">
        <v>40</v>
      </c>
      <c r="Q6" s="20" t="s">
        <v>41</v>
      </c>
      <c r="R6" s="20" t="s">
        <v>42</v>
      </c>
      <c r="S6" s="20" t="s">
        <v>43</v>
      </c>
      <c r="T6" s="20" t="s">
        <v>44</v>
      </c>
      <c r="U6" s="20" t="s">
        <v>45</v>
      </c>
      <c r="V6" s="20" t="s">
        <v>46</v>
      </c>
      <c r="W6" s="20" t="s">
        <v>47</v>
      </c>
      <c r="X6" s="20" t="s">
        <v>48</v>
      </c>
    </row>
    <row r="7" spans="2:24" s="11" customFormat="1" ht="39.950000000000003" customHeight="1" x14ac:dyDescent="0.25">
      <c r="B7" s="15">
        <v>1</v>
      </c>
      <c r="C7" s="24" t="s">
        <v>66</v>
      </c>
      <c r="D7" s="25" t="s">
        <v>59</v>
      </c>
      <c r="E7" s="26">
        <v>24101</v>
      </c>
      <c r="F7" s="25">
        <v>1</v>
      </c>
      <c r="G7" s="15" t="s">
        <v>50</v>
      </c>
      <c r="H7" s="25" t="s">
        <v>0</v>
      </c>
      <c r="I7" s="27" t="s">
        <v>106</v>
      </c>
      <c r="J7" s="28" t="s">
        <v>84</v>
      </c>
      <c r="K7" s="29" t="s">
        <v>66</v>
      </c>
      <c r="L7" s="29" t="s">
        <v>52</v>
      </c>
      <c r="M7" s="30">
        <v>1700</v>
      </c>
      <c r="N7" s="31" t="s">
        <v>53</v>
      </c>
      <c r="O7" s="32">
        <v>295</v>
      </c>
      <c r="P7" s="36">
        <v>999503.33</v>
      </c>
      <c r="Q7" s="29"/>
      <c r="R7" s="34"/>
      <c r="S7" s="29"/>
      <c r="T7" s="35">
        <f>Tabla1[[#This Row],[Columna15]]-Tabla1[[#This Row],[Columna17]]-Tabla1[[#This Row],[Columna22]]</f>
        <v>999503.33</v>
      </c>
      <c r="U7" s="29"/>
      <c r="V7" s="29"/>
      <c r="W7" s="35"/>
      <c r="X7" s="29"/>
    </row>
    <row r="8" spans="2:24" s="11" customFormat="1" ht="39.950000000000003" customHeight="1" x14ac:dyDescent="0.25">
      <c r="B8" s="15">
        <v>2</v>
      </c>
      <c r="C8" s="24" t="s">
        <v>112</v>
      </c>
      <c r="D8" s="25" t="s">
        <v>59</v>
      </c>
      <c r="E8" s="26">
        <v>24101</v>
      </c>
      <c r="F8" s="25">
        <v>1</v>
      </c>
      <c r="G8" s="15" t="s">
        <v>50</v>
      </c>
      <c r="H8" s="25" t="s">
        <v>0</v>
      </c>
      <c r="I8" s="27" t="s">
        <v>106</v>
      </c>
      <c r="J8" s="28" t="s">
        <v>85</v>
      </c>
      <c r="K8" s="29" t="s">
        <v>51</v>
      </c>
      <c r="L8" s="29" t="s">
        <v>52</v>
      </c>
      <c r="M8" s="30">
        <v>500</v>
      </c>
      <c r="N8" s="31" t="s">
        <v>53</v>
      </c>
      <c r="O8" s="32">
        <v>145</v>
      </c>
      <c r="P8" s="36">
        <v>999130.39</v>
      </c>
      <c r="Q8" s="29"/>
      <c r="R8" s="35"/>
      <c r="S8" s="29"/>
      <c r="T8" s="35">
        <f>Tabla1[[#This Row],[Columna15]]-Tabla1[[#This Row],[Columna17]]-Tabla1[[#This Row],[Columna22]]</f>
        <v>999130.39</v>
      </c>
      <c r="U8" s="29"/>
      <c r="V8" s="29"/>
      <c r="W8" s="29"/>
      <c r="X8" s="29"/>
    </row>
    <row r="9" spans="2:24" s="11" customFormat="1" ht="39.950000000000003" customHeight="1" x14ac:dyDescent="0.25">
      <c r="B9" s="15">
        <v>4</v>
      </c>
      <c r="C9" s="66" t="s">
        <v>160</v>
      </c>
      <c r="D9" s="67" t="s">
        <v>59</v>
      </c>
      <c r="E9" s="68">
        <v>24101</v>
      </c>
      <c r="F9" s="67">
        <v>1</v>
      </c>
      <c r="G9" s="65" t="s">
        <v>50</v>
      </c>
      <c r="H9" s="67" t="s">
        <v>0</v>
      </c>
      <c r="I9" s="69" t="s">
        <v>106</v>
      </c>
      <c r="J9" s="28" t="s">
        <v>176</v>
      </c>
      <c r="K9" s="71" t="s">
        <v>160</v>
      </c>
      <c r="L9" s="71" t="s">
        <v>52</v>
      </c>
      <c r="M9" s="72">
        <v>172.5</v>
      </c>
      <c r="N9" s="31" t="s">
        <v>53</v>
      </c>
      <c r="O9" s="74">
        <v>259</v>
      </c>
      <c r="P9" s="79">
        <v>119521.54</v>
      </c>
      <c r="Q9" s="80"/>
      <c r="R9" s="76"/>
      <c r="S9" s="71"/>
      <c r="T9" s="77">
        <f>Tabla1[[#This Row],[Columna15]]-Tabla1[[#This Row],[Columna17]]-Tabla1[[#This Row],[Columna22]]</f>
        <v>119521.54</v>
      </c>
      <c r="U9" s="71"/>
      <c r="V9" s="71"/>
      <c r="W9" s="76"/>
      <c r="X9" s="71"/>
    </row>
    <row r="10" spans="2:24" s="11" customFormat="1" ht="39.950000000000003" customHeight="1" x14ac:dyDescent="0.25">
      <c r="B10" s="15">
        <v>5</v>
      </c>
      <c r="C10" s="24" t="s">
        <v>113</v>
      </c>
      <c r="D10" s="25" t="s">
        <v>59</v>
      </c>
      <c r="E10" s="26">
        <v>61305</v>
      </c>
      <c r="F10" s="25">
        <v>1</v>
      </c>
      <c r="G10" s="15" t="s">
        <v>50</v>
      </c>
      <c r="H10" s="25" t="s">
        <v>0</v>
      </c>
      <c r="I10" s="27" t="s">
        <v>107</v>
      </c>
      <c r="J10" s="28" t="s">
        <v>99</v>
      </c>
      <c r="K10" s="29" t="s">
        <v>51</v>
      </c>
      <c r="L10" s="29" t="s">
        <v>52</v>
      </c>
      <c r="M10" s="40">
        <v>1</v>
      </c>
      <c r="N10" s="31" t="s">
        <v>83</v>
      </c>
      <c r="O10" s="32">
        <v>53</v>
      </c>
      <c r="P10" s="33">
        <v>699703.97</v>
      </c>
      <c r="Q10" s="29"/>
      <c r="R10" s="34"/>
      <c r="S10" s="39"/>
      <c r="T10" s="35">
        <f>Tabla1[[#This Row],[Columna15]]-Tabla1[[#This Row],[Columna17]]-Tabla1[[#This Row],[Columna22]]</f>
        <v>699703.97</v>
      </c>
      <c r="U10" s="29"/>
      <c r="V10" s="29"/>
      <c r="W10" s="29"/>
      <c r="X10" s="29"/>
    </row>
    <row r="11" spans="2:24" s="11" customFormat="1" ht="39.950000000000003" customHeight="1" x14ac:dyDescent="0.25">
      <c r="B11" s="15">
        <v>6</v>
      </c>
      <c r="C11" s="24" t="s">
        <v>129</v>
      </c>
      <c r="D11" s="25" t="s">
        <v>59</v>
      </c>
      <c r="E11" s="26">
        <v>61305</v>
      </c>
      <c r="F11" s="25">
        <v>1</v>
      </c>
      <c r="G11" s="15" t="s">
        <v>50</v>
      </c>
      <c r="H11" s="25" t="s">
        <v>0</v>
      </c>
      <c r="I11" s="27" t="s">
        <v>107</v>
      </c>
      <c r="J11" s="28" t="s">
        <v>100</v>
      </c>
      <c r="K11" s="29" t="s">
        <v>56</v>
      </c>
      <c r="L11" s="29" t="s">
        <v>52</v>
      </c>
      <c r="M11" s="30">
        <v>1</v>
      </c>
      <c r="N11" s="31" t="s">
        <v>83</v>
      </c>
      <c r="O11" s="32">
        <v>41</v>
      </c>
      <c r="P11" s="33">
        <v>699703.97</v>
      </c>
      <c r="Q11" s="29"/>
      <c r="R11" s="34"/>
      <c r="S11" s="29"/>
      <c r="T11" s="35">
        <f>Tabla1[[#This Row],[Columna15]]-Tabla1[[#This Row],[Columna17]]-Tabla1[[#This Row],[Columna22]]</f>
        <v>699703.97</v>
      </c>
      <c r="U11" s="29"/>
      <c r="V11" s="29"/>
      <c r="W11" s="29"/>
      <c r="X11" s="29"/>
    </row>
    <row r="12" spans="2:24" s="11" customFormat="1" ht="39.950000000000003" customHeight="1" x14ac:dyDescent="0.25">
      <c r="B12" s="15">
        <v>7</v>
      </c>
      <c r="C12" s="24" t="s">
        <v>120</v>
      </c>
      <c r="D12" s="25" t="s">
        <v>59</v>
      </c>
      <c r="E12" s="26">
        <v>61305</v>
      </c>
      <c r="F12" s="25">
        <v>1</v>
      </c>
      <c r="G12" s="15" t="s">
        <v>50</v>
      </c>
      <c r="H12" s="25" t="s">
        <v>0</v>
      </c>
      <c r="I12" s="27" t="s">
        <v>107</v>
      </c>
      <c r="J12" s="28" t="s">
        <v>130</v>
      </c>
      <c r="K12" s="29" t="s">
        <v>54</v>
      </c>
      <c r="L12" s="29" t="s">
        <v>52</v>
      </c>
      <c r="M12" s="30">
        <v>1</v>
      </c>
      <c r="N12" s="31" t="s">
        <v>83</v>
      </c>
      <c r="O12" s="32">
        <v>259</v>
      </c>
      <c r="P12" s="33">
        <v>359991.83</v>
      </c>
      <c r="Q12" s="29"/>
      <c r="R12" s="34"/>
      <c r="S12" s="29"/>
      <c r="T12" s="35">
        <f>Tabla1[[#This Row],[Columna15]]-Tabla1[[#This Row],[Columna17]]-Tabla1[[#This Row],[Columna22]]</f>
        <v>359991.83</v>
      </c>
      <c r="U12" s="29"/>
      <c r="V12" s="29"/>
      <c r="W12" s="29"/>
      <c r="X12" s="29"/>
    </row>
    <row r="13" spans="2:24" s="11" customFormat="1" ht="39.950000000000003" customHeight="1" x14ac:dyDescent="0.25">
      <c r="B13" s="15">
        <v>9</v>
      </c>
      <c r="C13" s="24" t="s">
        <v>51</v>
      </c>
      <c r="D13" s="25" t="s">
        <v>59</v>
      </c>
      <c r="E13" s="26">
        <v>61306</v>
      </c>
      <c r="F13" s="25">
        <v>3</v>
      </c>
      <c r="G13" s="15" t="s">
        <v>50</v>
      </c>
      <c r="H13" s="25" t="s">
        <v>138</v>
      </c>
      <c r="I13" s="27" t="s">
        <v>139</v>
      </c>
      <c r="J13" s="28" t="s">
        <v>87</v>
      </c>
      <c r="K13" s="29" t="s">
        <v>51</v>
      </c>
      <c r="L13" s="29" t="s">
        <v>52</v>
      </c>
      <c r="M13" s="30">
        <v>500</v>
      </c>
      <c r="N13" s="31" t="s">
        <v>53</v>
      </c>
      <c r="O13" s="32">
        <v>505</v>
      </c>
      <c r="P13" s="36">
        <v>799936.95</v>
      </c>
      <c r="Q13" s="29"/>
      <c r="R13" s="34"/>
      <c r="S13" s="29"/>
      <c r="T13" s="35">
        <f>Tabla1[[#This Row],[Columna15]]-Tabla1[[#This Row],[Columna17]]-Tabla1[[#This Row],[Columna22]]</f>
        <v>799936.95</v>
      </c>
      <c r="U13" s="29"/>
      <c r="V13" s="29"/>
      <c r="W13" s="29"/>
      <c r="X13" s="29"/>
    </row>
    <row r="14" spans="2:24" s="11" customFormat="1" ht="39.950000000000003" customHeight="1" x14ac:dyDescent="0.25">
      <c r="B14" s="15">
        <v>10</v>
      </c>
      <c r="C14" s="24" t="s">
        <v>51</v>
      </c>
      <c r="D14" s="25" t="s">
        <v>59</v>
      </c>
      <c r="E14" s="78">
        <v>24101</v>
      </c>
      <c r="F14" s="67">
        <v>4</v>
      </c>
      <c r="G14" s="65" t="s">
        <v>50</v>
      </c>
      <c r="H14" s="67" t="s">
        <v>62</v>
      </c>
      <c r="I14" s="69" t="s">
        <v>145</v>
      </c>
      <c r="J14" s="103" t="s">
        <v>181</v>
      </c>
      <c r="K14" s="29" t="s">
        <v>51</v>
      </c>
      <c r="L14" s="104" t="s">
        <v>52</v>
      </c>
      <c r="M14" s="105">
        <v>24</v>
      </c>
      <c r="N14" s="106" t="s">
        <v>71</v>
      </c>
      <c r="O14" s="107">
        <v>1500</v>
      </c>
      <c r="P14" s="108">
        <v>999456</v>
      </c>
      <c r="Q14" s="109"/>
      <c r="R14" s="110"/>
      <c r="S14" s="104"/>
      <c r="T14" s="111">
        <f>Tabla1[[#This Row],[Columna15]]-Tabla1[[#This Row],[Columna17]]-Tabla1[[#This Row],[Columna22]]</f>
        <v>999456</v>
      </c>
      <c r="U14" s="104"/>
      <c r="V14" s="104"/>
      <c r="W14" s="110"/>
      <c r="X14" s="104"/>
    </row>
    <row r="15" spans="2:24" s="11" customFormat="1" ht="39.950000000000003" customHeight="1" x14ac:dyDescent="0.25">
      <c r="B15" s="15">
        <v>11</v>
      </c>
      <c r="C15" s="24" t="s">
        <v>74</v>
      </c>
      <c r="D15" s="25" t="s">
        <v>59</v>
      </c>
      <c r="E15" s="26">
        <v>24101</v>
      </c>
      <c r="F15" s="25">
        <v>3</v>
      </c>
      <c r="G15" s="15" t="s">
        <v>50</v>
      </c>
      <c r="H15" s="25" t="s">
        <v>138</v>
      </c>
      <c r="I15" s="27" t="s">
        <v>140</v>
      </c>
      <c r="J15" s="28" t="s">
        <v>88</v>
      </c>
      <c r="K15" s="29" t="s">
        <v>51</v>
      </c>
      <c r="L15" s="29" t="s">
        <v>67</v>
      </c>
      <c r="M15" s="30">
        <v>42</v>
      </c>
      <c r="N15" s="31" t="s">
        <v>53</v>
      </c>
      <c r="O15" s="32">
        <v>250</v>
      </c>
      <c r="P15" s="36">
        <v>247545.65</v>
      </c>
      <c r="Q15" s="29"/>
      <c r="R15" s="34"/>
      <c r="S15" s="29"/>
      <c r="T15" s="35">
        <f>Tabla1[[#This Row],[Columna15]]-Tabla1[[#This Row],[Columna17]]-Tabla1[[#This Row],[Columna22]]</f>
        <v>247545.65</v>
      </c>
      <c r="U15" s="29"/>
      <c r="V15" s="29"/>
      <c r="W15" s="34"/>
      <c r="X15" s="29"/>
    </row>
    <row r="16" spans="2:24" s="11" customFormat="1" ht="39.950000000000003" customHeight="1" x14ac:dyDescent="0.25">
      <c r="B16" s="15">
        <v>12</v>
      </c>
      <c r="C16" s="24" t="s">
        <v>114</v>
      </c>
      <c r="D16" s="25" t="s">
        <v>59</v>
      </c>
      <c r="E16" s="26">
        <v>24101</v>
      </c>
      <c r="F16" s="25">
        <v>3</v>
      </c>
      <c r="G16" s="15" t="s">
        <v>50</v>
      </c>
      <c r="H16" s="25" t="s">
        <v>138</v>
      </c>
      <c r="I16" s="27" t="s">
        <v>140</v>
      </c>
      <c r="J16" s="28" t="s">
        <v>97</v>
      </c>
      <c r="K16" s="29" t="s">
        <v>56</v>
      </c>
      <c r="L16" s="29" t="s">
        <v>67</v>
      </c>
      <c r="M16" s="30">
        <v>60</v>
      </c>
      <c r="N16" s="31" t="s">
        <v>53</v>
      </c>
      <c r="O16" s="32">
        <v>147</v>
      </c>
      <c r="P16" s="33">
        <v>338778</v>
      </c>
      <c r="Q16" s="29"/>
      <c r="R16" s="34"/>
      <c r="S16" s="29"/>
      <c r="T16" s="35">
        <f>Tabla1[[#This Row],[Columna15]]-Tabla1[[#This Row],[Columna17]]-Tabla1[[#This Row],[Columna22]]</f>
        <v>338778</v>
      </c>
      <c r="U16" s="29"/>
      <c r="V16" s="29"/>
      <c r="W16" s="34"/>
      <c r="X16" s="29"/>
    </row>
    <row r="17" spans="2:24" s="11" customFormat="1" ht="63" customHeight="1" x14ac:dyDescent="0.25">
      <c r="B17" s="15">
        <v>13</v>
      </c>
      <c r="C17" s="24" t="s">
        <v>115</v>
      </c>
      <c r="D17" s="25" t="s">
        <v>59</v>
      </c>
      <c r="E17" s="26">
        <v>24101</v>
      </c>
      <c r="F17" s="25">
        <v>3</v>
      </c>
      <c r="G17" s="15" t="s">
        <v>50</v>
      </c>
      <c r="H17" s="25" t="s">
        <v>138</v>
      </c>
      <c r="I17" s="27" t="s">
        <v>140</v>
      </c>
      <c r="J17" s="28" t="s">
        <v>89</v>
      </c>
      <c r="K17" s="29" t="s">
        <v>56</v>
      </c>
      <c r="L17" s="29" t="s">
        <v>67</v>
      </c>
      <c r="M17" s="30">
        <v>30</v>
      </c>
      <c r="N17" s="31" t="s">
        <v>53</v>
      </c>
      <c r="O17" s="32">
        <v>222</v>
      </c>
      <c r="P17" s="33">
        <v>255816.47</v>
      </c>
      <c r="Q17" s="29"/>
      <c r="R17" s="34"/>
      <c r="S17" s="29"/>
      <c r="T17" s="35">
        <f>Tabla1[[#This Row],[Columna15]]-Tabla1[[#This Row],[Columna17]]-Tabla1[[#This Row],[Columna22]]</f>
        <v>255816.47</v>
      </c>
      <c r="U17" s="29"/>
      <c r="V17" s="29"/>
      <c r="W17" s="35"/>
      <c r="X17" s="29"/>
    </row>
    <row r="18" spans="2:24" s="11" customFormat="1" ht="39.950000000000003" customHeight="1" x14ac:dyDescent="0.25">
      <c r="B18" s="15">
        <v>14</v>
      </c>
      <c r="C18" s="24" t="s">
        <v>57</v>
      </c>
      <c r="D18" s="25" t="s">
        <v>59</v>
      </c>
      <c r="E18" s="26">
        <v>24101</v>
      </c>
      <c r="F18" s="25">
        <v>3</v>
      </c>
      <c r="G18" s="15" t="s">
        <v>50</v>
      </c>
      <c r="H18" s="25" t="s">
        <v>138</v>
      </c>
      <c r="I18" s="27" t="s">
        <v>140</v>
      </c>
      <c r="J18" s="28" t="s">
        <v>116</v>
      </c>
      <c r="K18" s="29" t="s">
        <v>98</v>
      </c>
      <c r="L18" s="29" t="s">
        <v>67</v>
      </c>
      <c r="M18" s="30">
        <v>30</v>
      </c>
      <c r="N18" s="31" t="s">
        <v>53</v>
      </c>
      <c r="O18" s="32">
        <v>222</v>
      </c>
      <c r="P18" s="33">
        <v>229336.47</v>
      </c>
      <c r="Q18" s="29"/>
      <c r="R18" s="34"/>
      <c r="S18" s="29"/>
      <c r="T18" s="35">
        <f>Tabla1[[#This Row],[Columna15]]-Tabla1[[#This Row],[Columna17]]-Tabla1[[#This Row],[Columna22]]</f>
        <v>229336.47</v>
      </c>
      <c r="U18" s="29"/>
      <c r="V18" s="29"/>
      <c r="W18" s="35"/>
      <c r="X18" s="29"/>
    </row>
    <row r="19" spans="2:24" s="11" customFormat="1" ht="39.950000000000003" customHeight="1" x14ac:dyDescent="0.25">
      <c r="B19" s="15">
        <v>15</v>
      </c>
      <c r="C19" s="52" t="s">
        <v>56</v>
      </c>
      <c r="D19" s="53" t="s">
        <v>59</v>
      </c>
      <c r="E19" s="54">
        <v>61405</v>
      </c>
      <c r="F19" s="25">
        <v>4</v>
      </c>
      <c r="G19" s="15" t="s">
        <v>60</v>
      </c>
      <c r="H19" s="25" t="s">
        <v>62</v>
      </c>
      <c r="I19" s="27" t="s">
        <v>144</v>
      </c>
      <c r="J19" s="28" t="s">
        <v>175</v>
      </c>
      <c r="K19" s="37" t="s">
        <v>56</v>
      </c>
      <c r="L19" s="29" t="s">
        <v>67</v>
      </c>
      <c r="M19" s="40">
        <v>1818.95</v>
      </c>
      <c r="N19" s="31" t="s">
        <v>69</v>
      </c>
      <c r="O19" s="38">
        <v>180</v>
      </c>
      <c r="P19" s="36">
        <f>3520000+120000</f>
        <v>3640000</v>
      </c>
      <c r="Q19" s="55"/>
      <c r="R19" s="56">
        <v>857472</v>
      </c>
      <c r="S19" s="55"/>
      <c r="T19" s="35">
        <f>Tabla1[[#This Row],[Columna15]]-Tabla1[[#This Row],[Columna17]]-Tabla1[[#This Row],[Columna22]]</f>
        <v>2381335.56</v>
      </c>
      <c r="U19" s="55"/>
      <c r="V19" s="55"/>
      <c r="W19" s="95">
        <v>401192.44</v>
      </c>
      <c r="X19" s="55"/>
    </row>
    <row r="20" spans="2:24" s="11" customFormat="1" ht="39.950000000000003" customHeight="1" x14ac:dyDescent="0.25">
      <c r="B20" s="15">
        <v>16</v>
      </c>
      <c r="C20" s="97" t="s">
        <v>54</v>
      </c>
      <c r="D20" s="98" t="s">
        <v>59</v>
      </c>
      <c r="E20" s="68">
        <v>24101</v>
      </c>
      <c r="F20" s="67">
        <v>8</v>
      </c>
      <c r="G20" s="65" t="s">
        <v>50</v>
      </c>
      <c r="H20" s="67" t="s">
        <v>61</v>
      </c>
      <c r="I20" s="69" t="s">
        <v>148</v>
      </c>
      <c r="J20" s="28" t="s">
        <v>179</v>
      </c>
      <c r="K20" s="88" t="s">
        <v>54</v>
      </c>
      <c r="L20" s="88" t="s">
        <v>67</v>
      </c>
      <c r="M20" s="89">
        <v>7</v>
      </c>
      <c r="N20" s="90" t="s">
        <v>68</v>
      </c>
      <c r="O20" s="91">
        <v>40</v>
      </c>
      <c r="P20" s="99">
        <v>115804.63</v>
      </c>
      <c r="Q20" s="100"/>
      <c r="R20" s="101"/>
      <c r="S20" s="102"/>
      <c r="T20" s="94">
        <f>Tabla1[[#This Row],[Columna15]]-Tabla1[[#This Row],[Columna17]]-Tabla1[[#This Row],[Columna22]]</f>
        <v>115804.63</v>
      </c>
      <c r="U20" s="102"/>
      <c r="V20" s="102"/>
      <c r="W20" s="101"/>
      <c r="X20" s="102"/>
    </row>
    <row r="21" spans="2:24" s="11" customFormat="1" ht="39.950000000000003" customHeight="1" x14ac:dyDescent="0.25">
      <c r="B21" s="15">
        <v>17</v>
      </c>
      <c r="C21" s="24" t="s">
        <v>51</v>
      </c>
      <c r="D21" s="25" t="s">
        <v>59</v>
      </c>
      <c r="E21" s="26">
        <v>61405</v>
      </c>
      <c r="F21" s="25">
        <v>4</v>
      </c>
      <c r="G21" s="15" t="s">
        <v>60</v>
      </c>
      <c r="H21" s="27" t="s">
        <v>62</v>
      </c>
      <c r="I21" s="27" t="s">
        <v>151</v>
      </c>
      <c r="J21" s="57" t="s">
        <v>103</v>
      </c>
      <c r="K21" s="55" t="s">
        <v>51</v>
      </c>
      <c r="L21" s="55" t="s">
        <v>52</v>
      </c>
      <c r="M21" s="58">
        <v>450</v>
      </c>
      <c r="N21" s="59" t="s">
        <v>69</v>
      </c>
      <c r="O21" s="60">
        <v>505</v>
      </c>
      <c r="P21" s="61">
        <v>998975.5</v>
      </c>
      <c r="Q21" s="29"/>
      <c r="R21" s="34"/>
      <c r="S21" s="29"/>
      <c r="T21" s="35">
        <f>Tabla1[[#This Row],[Columna15]]-Tabla1[[#This Row],[Columna17]]-Tabla1[[#This Row],[Columna22]]</f>
        <v>998975.5</v>
      </c>
      <c r="U21" s="29"/>
      <c r="V21" s="29"/>
      <c r="W21" s="29"/>
      <c r="X21" s="29"/>
    </row>
    <row r="22" spans="2:24" s="11" customFormat="1" ht="39.950000000000003" customHeight="1" x14ac:dyDescent="0.25">
      <c r="B22" s="15">
        <v>18</v>
      </c>
      <c r="C22" s="24" t="s">
        <v>78</v>
      </c>
      <c r="D22" s="25" t="s">
        <v>59</v>
      </c>
      <c r="E22" s="54">
        <v>61405</v>
      </c>
      <c r="F22" s="25">
        <v>4</v>
      </c>
      <c r="G22" s="15" t="s">
        <v>50</v>
      </c>
      <c r="H22" s="25" t="s">
        <v>62</v>
      </c>
      <c r="I22" s="27" t="s">
        <v>70</v>
      </c>
      <c r="J22" s="57" t="s">
        <v>104</v>
      </c>
      <c r="K22" s="55" t="s">
        <v>51</v>
      </c>
      <c r="L22" s="55" t="s">
        <v>52</v>
      </c>
      <c r="M22" s="58">
        <v>1</v>
      </c>
      <c r="N22" s="59" t="s">
        <v>70</v>
      </c>
      <c r="O22" s="60">
        <v>4000</v>
      </c>
      <c r="P22" s="61">
        <v>1999133.83</v>
      </c>
      <c r="Q22" s="29"/>
      <c r="R22" s="34"/>
      <c r="S22" s="29"/>
      <c r="T22" s="35">
        <f>Tabla1[[#This Row],[Columna15]]-Tabla1[[#This Row],[Columna17]]-Tabla1[[#This Row],[Columna22]]</f>
        <v>1999133.83</v>
      </c>
      <c r="U22" s="29"/>
      <c r="V22" s="29"/>
      <c r="W22" s="29"/>
      <c r="X22" s="29"/>
    </row>
    <row r="23" spans="2:24" s="11" customFormat="1" ht="39.950000000000003" customHeight="1" x14ac:dyDescent="0.25">
      <c r="B23" s="15">
        <v>19</v>
      </c>
      <c r="C23" s="24" t="s">
        <v>55</v>
      </c>
      <c r="D23" s="25" t="s">
        <v>59</v>
      </c>
      <c r="E23" s="54">
        <v>24101</v>
      </c>
      <c r="F23" s="25">
        <v>4</v>
      </c>
      <c r="G23" s="15" t="s">
        <v>60</v>
      </c>
      <c r="H23" s="25" t="s">
        <v>62</v>
      </c>
      <c r="I23" s="27" t="s">
        <v>143</v>
      </c>
      <c r="J23" s="57" t="s">
        <v>86</v>
      </c>
      <c r="K23" s="29" t="s">
        <v>54</v>
      </c>
      <c r="L23" s="29" t="s">
        <v>67</v>
      </c>
      <c r="M23" s="30">
        <v>400</v>
      </c>
      <c r="N23" s="31" t="s">
        <v>53</v>
      </c>
      <c r="O23" s="32">
        <v>213</v>
      </c>
      <c r="P23" s="36">
        <v>754390.18</v>
      </c>
      <c r="Q23" s="29"/>
      <c r="R23" s="34"/>
      <c r="S23" s="29"/>
      <c r="T23" s="35">
        <f>Tabla1[[#This Row],[Columna15]]-Tabla1[[#This Row],[Columna17]]-Tabla1[[#This Row],[Columna22]]</f>
        <v>754390.18</v>
      </c>
      <c r="U23" s="29"/>
      <c r="V23" s="29"/>
      <c r="W23" s="29"/>
      <c r="X23" s="29"/>
    </row>
    <row r="24" spans="2:24" s="11" customFormat="1" ht="39.950000000000003" customHeight="1" x14ac:dyDescent="0.25">
      <c r="B24" s="15">
        <v>20</v>
      </c>
      <c r="C24" s="66" t="s">
        <v>51</v>
      </c>
      <c r="D24" s="67" t="s">
        <v>59</v>
      </c>
      <c r="E24" s="78">
        <v>24101</v>
      </c>
      <c r="F24" s="67">
        <v>4</v>
      </c>
      <c r="G24" s="65" t="s">
        <v>60</v>
      </c>
      <c r="H24" s="67" t="s">
        <v>62</v>
      </c>
      <c r="I24" s="69" t="s">
        <v>161</v>
      </c>
      <c r="J24" s="28" t="s">
        <v>162</v>
      </c>
      <c r="K24" s="83" t="s">
        <v>51</v>
      </c>
      <c r="L24" s="29" t="s">
        <v>52</v>
      </c>
      <c r="M24" s="72">
        <v>61</v>
      </c>
      <c r="N24" s="31" t="s">
        <v>182</v>
      </c>
      <c r="O24" s="74">
        <v>505</v>
      </c>
      <c r="P24" s="79">
        <v>199774.69</v>
      </c>
      <c r="Q24" s="80"/>
      <c r="R24" s="76"/>
      <c r="S24" s="71"/>
      <c r="T24" s="77">
        <f>Tabla1[[#This Row],[Columna15]]-Tabla1[[#This Row],[Columna17]]-Tabla1[[#This Row],[Columna22]]</f>
        <v>199774.69</v>
      </c>
      <c r="U24" s="29"/>
      <c r="V24" s="29"/>
      <c r="W24" s="35"/>
      <c r="X24" s="29"/>
    </row>
    <row r="25" spans="2:24" s="11" customFormat="1" ht="39.950000000000003" customHeight="1" x14ac:dyDescent="0.25">
      <c r="B25" s="15">
        <v>21</v>
      </c>
      <c r="C25" s="24" t="s">
        <v>49</v>
      </c>
      <c r="D25" s="25" t="s">
        <v>59</v>
      </c>
      <c r="E25" s="54">
        <v>61405</v>
      </c>
      <c r="F25" s="25">
        <v>4</v>
      </c>
      <c r="G25" s="15" t="s">
        <v>50</v>
      </c>
      <c r="H25" s="25" t="s">
        <v>62</v>
      </c>
      <c r="I25" s="27" t="s">
        <v>144</v>
      </c>
      <c r="J25" s="28" t="s">
        <v>95</v>
      </c>
      <c r="K25" s="29" t="s">
        <v>51</v>
      </c>
      <c r="L25" s="29" t="s">
        <v>52</v>
      </c>
      <c r="M25" s="30">
        <v>3000</v>
      </c>
      <c r="N25" s="31" t="s">
        <v>69</v>
      </c>
      <c r="O25" s="32">
        <v>136</v>
      </c>
      <c r="P25" s="36">
        <v>3299306.42</v>
      </c>
      <c r="Q25" s="29"/>
      <c r="R25" s="34"/>
      <c r="S25" s="29"/>
      <c r="T25" s="35">
        <f>Tabla1[[#This Row],[Columna15]]-Tabla1[[#This Row],[Columna17]]-Tabla1[[#This Row],[Columna22]]</f>
        <v>3299306.42</v>
      </c>
      <c r="U25" s="29"/>
      <c r="V25" s="29"/>
      <c r="W25" s="29"/>
      <c r="X25" s="29"/>
    </row>
    <row r="26" spans="2:24" s="11" customFormat="1" ht="39.950000000000003" customHeight="1" x14ac:dyDescent="0.25">
      <c r="B26" s="15">
        <v>22</v>
      </c>
      <c r="C26" s="28" t="s">
        <v>57</v>
      </c>
      <c r="D26" s="25" t="s">
        <v>59</v>
      </c>
      <c r="E26" s="54">
        <v>61405</v>
      </c>
      <c r="F26" s="25">
        <v>4</v>
      </c>
      <c r="G26" s="15" t="s">
        <v>50</v>
      </c>
      <c r="H26" s="25" t="s">
        <v>62</v>
      </c>
      <c r="I26" s="27" t="s">
        <v>144</v>
      </c>
      <c r="J26" s="28" t="s">
        <v>96</v>
      </c>
      <c r="K26" s="29" t="s">
        <v>57</v>
      </c>
      <c r="L26" s="29" t="s">
        <v>52</v>
      </c>
      <c r="M26" s="30">
        <v>3000</v>
      </c>
      <c r="N26" s="31" t="s">
        <v>69</v>
      </c>
      <c r="O26" s="32">
        <v>222</v>
      </c>
      <c r="P26" s="36">
        <v>3300000</v>
      </c>
      <c r="Q26" s="29"/>
      <c r="R26" s="34"/>
      <c r="S26" s="29"/>
      <c r="T26" s="35">
        <f>Tabla1[[#This Row],[Columna15]]-Tabla1[[#This Row],[Columna17]]-Tabla1[[#This Row],[Columna22]]</f>
        <v>3300000</v>
      </c>
      <c r="U26" s="29"/>
      <c r="V26" s="29"/>
      <c r="W26" s="29"/>
      <c r="X26" s="29"/>
    </row>
    <row r="27" spans="2:24" s="11" customFormat="1" ht="39.950000000000003" customHeight="1" x14ac:dyDescent="0.25">
      <c r="B27" s="15">
        <v>23</v>
      </c>
      <c r="C27" s="70" t="s">
        <v>167</v>
      </c>
      <c r="D27" s="67" t="s">
        <v>59</v>
      </c>
      <c r="E27" s="78">
        <v>61405</v>
      </c>
      <c r="F27" s="67">
        <v>4</v>
      </c>
      <c r="G27" s="65" t="s">
        <v>50</v>
      </c>
      <c r="H27" s="67" t="s">
        <v>62</v>
      </c>
      <c r="I27" s="69" t="s">
        <v>144</v>
      </c>
      <c r="J27" s="28" t="s">
        <v>168</v>
      </c>
      <c r="K27" s="71" t="s">
        <v>56</v>
      </c>
      <c r="L27" s="71" t="s">
        <v>52</v>
      </c>
      <c r="M27" s="72">
        <v>1050</v>
      </c>
      <c r="N27" s="73" t="s">
        <v>53</v>
      </c>
      <c r="O27" s="74">
        <v>223</v>
      </c>
      <c r="P27" s="79">
        <v>3599922.55</v>
      </c>
      <c r="Q27" s="80"/>
      <c r="R27" s="76"/>
      <c r="S27" s="71"/>
      <c r="T27" s="77">
        <f>Tabla1[[#This Row],[Columna15]]-Tabla1[[#This Row],[Columna17]]-Tabla1[[#This Row],[Columna22]]</f>
        <v>3599922.55</v>
      </c>
      <c r="U27" s="71"/>
      <c r="V27" s="71"/>
      <c r="W27" s="76"/>
      <c r="X27" s="71"/>
    </row>
    <row r="28" spans="2:24" s="51" customFormat="1" ht="39.950000000000003" customHeight="1" x14ac:dyDescent="0.25">
      <c r="B28" s="15">
        <v>24</v>
      </c>
      <c r="C28" s="24" t="s">
        <v>54</v>
      </c>
      <c r="D28" s="25" t="s">
        <v>59</v>
      </c>
      <c r="E28" s="54">
        <v>61405</v>
      </c>
      <c r="F28" s="25">
        <v>4</v>
      </c>
      <c r="G28" s="15" t="s">
        <v>60</v>
      </c>
      <c r="H28" s="25" t="s">
        <v>62</v>
      </c>
      <c r="I28" s="27" t="s">
        <v>152</v>
      </c>
      <c r="J28" s="28" t="s">
        <v>153</v>
      </c>
      <c r="K28" s="29" t="s">
        <v>54</v>
      </c>
      <c r="L28" s="29" t="s">
        <v>52</v>
      </c>
      <c r="M28" s="30">
        <v>200</v>
      </c>
      <c r="N28" s="31" t="s">
        <v>69</v>
      </c>
      <c r="O28" s="32">
        <v>7633</v>
      </c>
      <c r="P28" s="36">
        <v>500000</v>
      </c>
      <c r="Q28" s="29"/>
      <c r="R28" s="34"/>
      <c r="S28" s="29"/>
      <c r="T28" s="35">
        <f>Tabla1[[#This Row],[Columna15]]-Tabla1[[#This Row],[Columna17]]-Tabla1[[#This Row],[Columna22]]</f>
        <v>500000</v>
      </c>
      <c r="U28" s="29"/>
      <c r="V28" s="29"/>
      <c r="W28" s="29"/>
      <c r="X28" s="29"/>
    </row>
    <row r="29" spans="2:24" s="11" customFormat="1" ht="39.950000000000003" customHeight="1" x14ac:dyDescent="0.25">
      <c r="B29" s="15">
        <v>26</v>
      </c>
      <c r="C29" s="24" t="s">
        <v>54</v>
      </c>
      <c r="D29" s="25" t="s">
        <v>59</v>
      </c>
      <c r="E29" s="54">
        <v>61405</v>
      </c>
      <c r="F29" s="25">
        <v>4</v>
      </c>
      <c r="G29" s="15" t="s">
        <v>60</v>
      </c>
      <c r="H29" s="25" t="s">
        <v>62</v>
      </c>
      <c r="I29" s="27" t="s">
        <v>144</v>
      </c>
      <c r="J29" s="28" t="s">
        <v>170</v>
      </c>
      <c r="K29" s="29" t="s">
        <v>54</v>
      </c>
      <c r="L29" s="29" t="s">
        <v>52</v>
      </c>
      <c r="M29" s="30">
        <v>1000</v>
      </c>
      <c r="N29" s="31" t="s">
        <v>69</v>
      </c>
      <c r="O29" s="32">
        <v>300</v>
      </c>
      <c r="P29" s="36">
        <v>999890.5</v>
      </c>
      <c r="Q29" s="29"/>
      <c r="R29" s="34"/>
      <c r="S29" s="29"/>
      <c r="T29" s="35">
        <f>Tabla1[[#This Row],[Columna15]]-Tabla1[[#This Row],[Columna17]]-Tabla1[[#This Row],[Columna22]]</f>
        <v>999890.5</v>
      </c>
      <c r="U29" s="29"/>
      <c r="V29" s="29"/>
      <c r="W29" s="35"/>
      <c r="X29" s="29"/>
    </row>
    <row r="30" spans="2:24" s="11" customFormat="1" ht="39.950000000000003" customHeight="1" x14ac:dyDescent="0.25">
      <c r="B30" s="15">
        <v>27</v>
      </c>
      <c r="C30" s="24" t="s">
        <v>54</v>
      </c>
      <c r="D30" s="25" t="s">
        <v>59</v>
      </c>
      <c r="E30" s="54">
        <v>61405</v>
      </c>
      <c r="F30" s="25">
        <v>4</v>
      </c>
      <c r="G30" s="15" t="s">
        <v>60</v>
      </c>
      <c r="H30" s="25" t="s">
        <v>62</v>
      </c>
      <c r="I30" s="27" t="s">
        <v>144</v>
      </c>
      <c r="J30" s="82" t="s">
        <v>180</v>
      </c>
      <c r="K30" s="29" t="s">
        <v>54</v>
      </c>
      <c r="L30" s="29" t="s">
        <v>52</v>
      </c>
      <c r="M30" s="30">
        <v>600</v>
      </c>
      <c r="N30" s="31" t="s">
        <v>53</v>
      </c>
      <c r="O30" s="32">
        <v>500</v>
      </c>
      <c r="P30" s="36">
        <v>2904688.93</v>
      </c>
      <c r="Q30" s="29"/>
      <c r="R30" s="34"/>
      <c r="S30" s="29"/>
      <c r="T30" s="35">
        <f>Tabla1[[#This Row],[Columna15]]</f>
        <v>2904688.93</v>
      </c>
      <c r="U30" s="29"/>
      <c r="V30" s="29"/>
      <c r="W30" s="96"/>
      <c r="X30" s="29"/>
    </row>
    <row r="31" spans="2:24" s="11" customFormat="1" ht="39.950000000000003" customHeight="1" x14ac:dyDescent="0.25">
      <c r="B31" s="15">
        <v>28</v>
      </c>
      <c r="C31" s="24" t="s">
        <v>51</v>
      </c>
      <c r="D31" s="25" t="s">
        <v>59</v>
      </c>
      <c r="E31" s="54">
        <v>61405</v>
      </c>
      <c r="F31" s="25">
        <v>4</v>
      </c>
      <c r="G31" s="15" t="s">
        <v>60</v>
      </c>
      <c r="H31" s="25" t="s">
        <v>62</v>
      </c>
      <c r="I31" s="27" t="s">
        <v>144</v>
      </c>
      <c r="J31" s="28" t="s">
        <v>169</v>
      </c>
      <c r="K31" s="84" t="s">
        <v>51</v>
      </c>
      <c r="L31" s="29" t="s">
        <v>52</v>
      </c>
      <c r="M31" s="30">
        <v>700</v>
      </c>
      <c r="N31" s="31" t="s">
        <v>69</v>
      </c>
      <c r="O31" s="32">
        <v>505</v>
      </c>
      <c r="P31" s="36">
        <v>999556.33</v>
      </c>
      <c r="Q31" s="29"/>
      <c r="R31" s="34"/>
      <c r="S31" s="29"/>
      <c r="T31" s="35">
        <f>Tabla1[[#This Row],[Columna15]]-Tabla1[[#This Row],[Columna17]]-Tabla1[[#This Row],[Columna22]]</f>
        <v>999556.33</v>
      </c>
      <c r="U31" s="29"/>
      <c r="V31" s="29"/>
      <c r="W31" s="29"/>
      <c r="X31" s="29"/>
    </row>
    <row r="32" spans="2:24" s="11" customFormat="1" ht="39.950000000000003" customHeight="1" x14ac:dyDescent="0.25">
      <c r="B32" s="15">
        <v>29</v>
      </c>
      <c r="C32" s="66" t="s">
        <v>66</v>
      </c>
      <c r="D32" s="67" t="s">
        <v>59</v>
      </c>
      <c r="E32" s="78">
        <v>24101</v>
      </c>
      <c r="F32" s="67">
        <v>4</v>
      </c>
      <c r="G32" s="65" t="s">
        <v>50</v>
      </c>
      <c r="H32" s="67" t="s">
        <v>62</v>
      </c>
      <c r="I32" s="69" t="s">
        <v>145</v>
      </c>
      <c r="J32" s="28" t="s">
        <v>155</v>
      </c>
      <c r="K32" s="71" t="s">
        <v>66</v>
      </c>
      <c r="L32" s="71" t="s">
        <v>52</v>
      </c>
      <c r="M32" s="72">
        <v>25</v>
      </c>
      <c r="N32" s="73" t="s">
        <v>71</v>
      </c>
      <c r="O32" s="74">
        <v>1300</v>
      </c>
      <c r="P32" s="79">
        <v>999456</v>
      </c>
      <c r="Q32" s="80"/>
      <c r="R32" s="76"/>
      <c r="S32" s="71"/>
      <c r="T32" s="77">
        <f>Tabla1[[#This Row],[Columna15]]-Tabla1[[#This Row],[Columna17]]-Tabla1[[#This Row],[Columna22]]</f>
        <v>999456</v>
      </c>
      <c r="U32" s="71"/>
      <c r="V32" s="71"/>
      <c r="W32" s="76"/>
      <c r="X32" s="71"/>
    </row>
    <row r="33" spans="2:25" s="11" customFormat="1" ht="39.950000000000003" customHeight="1" x14ac:dyDescent="0.25">
      <c r="B33" s="15">
        <v>30</v>
      </c>
      <c r="C33" s="24" t="s">
        <v>137</v>
      </c>
      <c r="D33" s="25" t="s">
        <v>59</v>
      </c>
      <c r="E33" s="54">
        <v>24101</v>
      </c>
      <c r="F33" s="25">
        <v>4</v>
      </c>
      <c r="G33" s="15" t="s">
        <v>50</v>
      </c>
      <c r="H33" s="25" t="s">
        <v>62</v>
      </c>
      <c r="I33" s="27" t="s">
        <v>145</v>
      </c>
      <c r="J33" s="28" t="s">
        <v>126</v>
      </c>
      <c r="K33" s="29" t="s">
        <v>66</v>
      </c>
      <c r="L33" s="29" t="s">
        <v>52</v>
      </c>
      <c r="M33" s="30">
        <v>20</v>
      </c>
      <c r="N33" s="31" t="s">
        <v>71</v>
      </c>
      <c r="O33" s="32">
        <v>2000</v>
      </c>
      <c r="P33" s="36">
        <v>998064</v>
      </c>
      <c r="Q33" s="29"/>
      <c r="R33" s="34"/>
      <c r="S33" s="29"/>
      <c r="T33" s="35">
        <f>Tabla1[[#This Row],[Columna15]]-Tabla1[[#This Row],[Columna17]]-Tabla1[[#This Row],[Columna22]]</f>
        <v>998064</v>
      </c>
      <c r="U33" s="29"/>
      <c r="V33" s="29"/>
      <c r="W33" s="29"/>
      <c r="X33" s="29"/>
    </row>
    <row r="34" spans="2:25" s="11" customFormat="1" ht="39.950000000000003" customHeight="1" x14ac:dyDescent="0.25">
      <c r="B34" s="15">
        <v>32</v>
      </c>
      <c r="C34" s="66" t="s">
        <v>54</v>
      </c>
      <c r="D34" s="67" t="s">
        <v>59</v>
      </c>
      <c r="E34" s="78">
        <v>61405</v>
      </c>
      <c r="F34" s="67">
        <v>4</v>
      </c>
      <c r="G34" s="15" t="s">
        <v>50</v>
      </c>
      <c r="H34" s="67" t="s">
        <v>62</v>
      </c>
      <c r="I34" s="69" t="s">
        <v>146</v>
      </c>
      <c r="J34" s="70" t="s">
        <v>166</v>
      </c>
      <c r="K34" s="71" t="s">
        <v>54</v>
      </c>
      <c r="L34" s="71" t="s">
        <v>52</v>
      </c>
      <c r="M34" s="72">
        <v>592</v>
      </c>
      <c r="N34" s="73" t="s">
        <v>53</v>
      </c>
      <c r="O34" s="74">
        <v>7633</v>
      </c>
      <c r="P34" s="79">
        <v>1000000</v>
      </c>
      <c r="Q34" s="80"/>
      <c r="R34" s="76"/>
      <c r="S34" s="71"/>
      <c r="T34" s="77">
        <f>Tabla1[[#This Row],[Columna15]]-Tabla1[[#This Row],[Columna17]]-Tabla1[[#This Row],[Columna22]]</f>
        <v>1000000</v>
      </c>
      <c r="U34" s="71"/>
      <c r="V34" s="71"/>
      <c r="W34" s="76"/>
      <c r="X34" s="71"/>
    </row>
    <row r="35" spans="2:25" s="11" customFormat="1" ht="39.950000000000003" customHeight="1" x14ac:dyDescent="0.25">
      <c r="B35" s="15">
        <v>34</v>
      </c>
      <c r="C35" s="66" t="s">
        <v>163</v>
      </c>
      <c r="D35" s="67" t="s">
        <v>59</v>
      </c>
      <c r="E35" s="78">
        <v>61405</v>
      </c>
      <c r="F35" s="67">
        <v>4</v>
      </c>
      <c r="G35" s="65" t="s">
        <v>60</v>
      </c>
      <c r="H35" s="67" t="s">
        <v>62</v>
      </c>
      <c r="I35" s="69" t="s">
        <v>65</v>
      </c>
      <c r="J35" s="28" t="s">
        <v>164</v>
      </c>
      <c r="K35" s="71" t="s">
        <v>54</v>
      </c>
      <c r="L35" s="71" t="s">
        <v>52</v>
      </c>
      <c r="M35" s="72">
        <v>230</v>
      </c>
      <c r="N35" s="31" t="s">
        <v>53</v>
      </c>
      <c r="O35" s="74">
        <v>7633</v>
      </c>
      <c r="P35" s="79">
        <v>1999525.59</v>
      </c>
      <c r="Q35" s="80"/>
      <c r="R35" s="76"/>
      <c r="S35" s="71"/>
      <c r="T35" s="77">
        <f>Tabla1[[#This Row],[Columna15]]-Tabla1[[#This Row],[Columna17]]-Tabla1[[#This Row],[Columna22]]</f>
        <v>1999525.59</v>
      </c>
      <c r="U35" s="71"/>
      <c r="V35" s="71"/>
      <c r="W35" s="76"/>
      <c r="X35" s="71"/>
    </row>
    <row r="36" spans="2:25" s="11" customFormat="1" ht="39.950000000000003" customHeight="1" x14ac:dyDescent="0.25">
      <c r="B36" s="15">
        <v>35</v>
      </c>
      <c r="C36" s="70" t="s">
        <v>57</v>
      </c>
      <c r="D36" s="67" t="s">
        <v>59</v>
      </c>
      <c r="E36" s="68">
        <v>24101</v>
      </c>
      <c r="F36" s="67">
        <v>8</v>
      </c>
      <c r="G36" s="65" t="s">
        <v>50</v>
      </c>
      <c r="H36" s="67" t="s">
        <v>61</v>
      </c>
      <c r="I36" s="69" t="s">
        <v>148</v>
      </c>
      <c r="J36" s="28" t="s">
        <v>156</v>
      </c>
      <c r="K36" s="71" t="s">
        <v>57</v>
      </c>
      <c r="L36" s="71" t="s">
        <v>67</v>
      </c>
      <c r="M36" s="81">
        <v>15</v>
      </c>
      <c r="N36" s="73" t="s">
        <v>68</v>
      </c>
      <c r="O36" s="74">
        <v>75</v>
      </c>
      <c r="P36" s="75">
        <v>184547.88</v>
      </c>
      <c r="Q36" s="71"/>
      <c r="R36" s="76"/>
      <c r="S36" s="71"/>
      <c r="T36" s="77">
        <f>Tabla1[[#This Row],[Columna15]]</f>
        <v>184547.88</v>
      </c>
      <c r="U36" s="71"/>
      <c r="V36" s="71"/>
      <c r="W36" s="76"/>
      <c r="X36" s="71"/>
    </row>
    <row r="37" spans="2:25" s="11" customFormat="1" ht="48.75" customHeight="1" x14ac:dyDescent="0.25">
      <c r="B37" s="15">
        <v>36</v>
      </c>
      <c r="C37" s="24" t="s">
        <v>117</v>
      </c>
      <c r="D37" s="25" t="s">
        <v>59</v>
      </c>
      <c r="E37" s="54">
        <v>61405</v>
      </c>
      <c r="F37" s="25">
        <v>4</v>
      </c>
      <c r="G37" s="15" t="s">
        <v>60</v>
      </c>
      <c r="H37" s="25" t="s">
        <v>62</v>
      </c>
      <c r="I37" s="27" t="s">
        <v>142</v>
      </c>
      <c r="J37" s="28" t="s">
        <v>108</v>
      </c>
      <c r="K37" s="29" t="s">
        <v>57</v>
      </c>
      <c r="L37" s="29" t="s">
        <v>52</v>
      </c>
      <c r="M37" s="40">
        <v>500</v>
      </c>
      <c r="N37" s="31" t="s">
        <v>69</v>
      </c>
      <c r="O37" s="32">
        <v>99</v>
      </c>
      <c r="P37" s="36">
        <v>1198919.1299999999</v>
      </c>
      <c r="Q37" s="29"/>
      <c r="R37" s="34"/>
      <c r="S37" s="29"/>
      <c r="T37" s="35">
        <f>Tabla1[[#This Row],[Columna15]]-Tabla1[[#This Row],[Columna17]]-Tabla1[[#This Row],[Columna22]]</f>
        <v>1198919.1299999999</v>
      </c>
      <c r="U37" s="29"/>
      <c r="V37" s="29"/>
      <c r="W37" s="29"/>
      <c r="X37" s="29"/>
    </row>
    <row r="38" spans="2:25" s="114" customFormat="1" ht="0.2" customHeight="1" x14ac:dyDescent="0.3">
      <c r="B38" s="112" t="s">
        <v>26</v>
      </c>
      <c r="C38" s="113" t="s">
        <v>27</v>
      </c>
      <c r="D38" s="114" t="s">
        <v>28</v>
      </c>
      <c r="E38" s="112" t="s">
        <v>29</v>
      </c>
      <c r="F38" s="114" t="s">
        <v>30</v>
      </c>
      <c r="G38" s="112" t="s">
        <v>31</v>
      </c>
      <c r="H38" s="114" t="s">
        <v>32</v>
      </c>
      <c r="I38" s="114" t="s">
        <v>33</v>
      </c>
      <c r="J38" s="114" t="s">
        <v>34</v>
      </c>
      <c r="K38" s="114" t="s">
        <v>35</v>
      </c>
      <c r="L38" s="114" t="s">
        <v>36</v>
      </c>
      <c r="M38" s="115" t="s">
        <v>37</v>
      </c>
      <c r="N38" s="112" t="s">
        <v>38</v>
      </c>
      <c r="O38" s="116" t="s">
        <v>39</v>
      </c>
      <c r="P38" s="117" t="s">
        <v>40</v>
      </c>
      <c r="Q38" s="114" t="s">
        <v>41</v>
      </c>
      <c r="R38" s="114" t="s">
        <v>42</v>
      </c>
      <c r="S38" s="114" t="s">
        <v>43</v>
      </c>
      <c r="T38" s="114" t="s">
        <v>44</v>
      </c>
      <c r="U38" s="114" t="s">
        <v>45</v>
      </c>
      <c r="V38" s="114" t="s">
        <v>46</v>
      </c>
      <c r="W38" s="114" t="s">
        <v>47</v>
      </c>
      <c r="X38" s="114" t="s">
        <v>48</v>
      </c>
    </row>
    <row r="39" spans="2:25" s="20" customFormat="1" ht="30" customHeight="1" x14ac:dyDescent="0.3">
      <c r="B39" s="15">
        <v>37</v>
      </c>
      <c r="C39" s="28" t="s">
        <v>125</v>
      </c>
      <c r="D39" s="25" t="s">
        <v>59</v>
      </c>
      <c r="E39" s="26">
        <v>24101</v>
      </c>
      <c r="F39" s="25">
        <v>5</v>
      </c>
      <c r="G39" s="15" t="s">
        <v>50</v>
      </c>
      <c r="H39" s="25" t="s">
        <v>64</v>
      </c>
      <c r="I39" s="27" t="s">
        <v>149</v>
      </c>
      <c r="J39" s="28" t="s">
        <v>183</v>
      </c>
      <c r="K39" s="29" t="s">
        <v>57</v>
      </c>
      <c r="L39" s="29" t="s">
        <v>52</v>
      </c>
      <c r="M39" s="40">
        <v>3</v>
      </c>
      <c r="N39" s="31" t="s">
        <v>68</v>
      </c>
      <c r="O39" s="32">
        <v>16</v>
      </c>
      <c r="P39" s="36">
        <v>230000</v>
      </c>
      <c r="Q39" s="29"/>
      <c r="R39" s="34"/>
      <c r="S39" s="29"/>
      <c r="T39" s="35">
        <f>Tabla13[[#This Row],[Columna15]]-Tabla13[[#This Row],[Columna17]]-Tabla13[[#This Row],[Columna22]]</f>
        <v>230000</v>
      </c>
      <c r="U39" s="29"/>
      <c r="V39" s="29"/>
      <c r="W39" s="34"/>
      <c r="X39" s="29"/>
      <c r="Y39" s="62"/>
    </row>
    <row r="40" spans="2:25" s="20" customFormat="1" ht="28.5" customHeight="1" x14ac:dyDescent="0.3">
      <c r="B40" s="15">
        <v>38</v>
      </c>
      <c r="C40" s="28" t="s">
        <v>76</v>
      </c>
      <c r="D40" s="25" t="s">
        <v>59</v>
      </c>
      <c r="E40" s="26">
        <v>24101</v>
      </c>
      <c r="F40" s="25">
        <v>5</v>
      </c>
      <c r="G40" s="15" t="s">
        <v>50</v>
      </c>
      <c r="H40" s="25" t="s">
        <v>64</v>
      </c>
      <c r="I40" s="27" t="s">
        <v>149</v>
      </c>
      <c r="J40" s="28" t="s">
        <v>184</v>
      </c>
      <c r="K40" s="29" t="s">
        <v>57</v>
      </c>
      <c r="L40" s="29" t="s">
        <v>52</v>
      </c>
      <c r="M40" s="40">
        <v>3</v>
      </c>
      <c r="N40" s="31" t="s">
        <v>68</v>
      </c>
      <c r="O40" s="32">
        <v>16</v>
      </c>
      <c r="P40" s="36">
        <v>230000</v>
      </c>
      <c r="Q40" s="29"/>
      <c r="R40" s="34"/>
      <c r="S40" s="29"/>
      <c r="T40" s="35">
        <f>Tabla13[[#This Row],[Columna15]]-Tabla13[[#This Row],[Columna17]]-Tabla13[[#This Row],[Columna22]]</f>
        <v>230000</v>
      </c>
      <c r="U40" s="29"/>
      <c r="V40" s="29"/>
      <c r="W40" s="34"/>
      <c r="X40" s="29"/>
    </row>
    <row r="41" spans="2:25" s="20" customFormat="1" ht="30" customHeight="1" x14ac:dyDescent="0.3">
      <c r="B41" s="15">
        <v>39</v>
      </c>
      <c r="C41" s="28" t="s">
        <v>57</v>
      </c>
      <c r="D41" s="25" t="s">
        <v>59</v>
      </c>
      <c r="E41" s="26">
        <v>61106</v>
      </c>
      <c r="F41" s="25">
        <v>5</v>
      </c>
      <c r="G41" s="15" t="s">
        <v>50</v>
      </c>
      <c r="H41" s="25" t="s">
        <v>64</v>
      </c>
      <c r="I41" s="27" t="s">
        <v>64</v>
      </c>
      <c r="J41" s="28" t="s">
        <v>127</v>
      </c>
      <c r="K41" s="29" t="s">
        <v>57</v>
      </c>
      <c r="L41" s="29" t="s">
        <v>52</v>
      </c>
      <c r="M41" s="40">
        <v>154</v>
      </c>
      <c r="N41" s="31" t="s">
        <v>53</v>
      </c>
      <c r="O41" s="32">
        <v>84</v>
      </c>
      <c r="P41" s="36">
        <v>139999.9</v>
      </c>
      <c r="Q41" s="29"/>
      <c r="R41" s="34"/>
      <c r="S41" s="29"/>
      <c r="T41" s="35">
        <f>Tabla13[[#This Row],[Columna15]]-Tabla13[[#This Row],[Columna17]]-Tabla13[[#This Row],[Columna22]]</f>
        <v>139999.9</v>
      </c>
      <c r="U41" s="29"/>
      <c r="V41" s="29"/>
      <c r="W41" s="34"/>
      <c r="X41" s="29"/>
      <c r="Y41" s="63"/>
    </row>
    <row r="42" spans="2:25" s="20" customFormat="1" ht="33.75" customHeight="1" x14ac:dyDescent="0.3">
      <c r="B42" s="15">
        <v>40</v>
      </c>
      <c r="C42" s="24" t="s">
        <v>81</v>
      </c>
      <c r="D42" s="25" t="s">
        <v>59</v>
      </c>
      <c r="E42" s="26">
        <v>24101</v>
      </c>
      <c r="F42" s="25">
        <v>5</v>
      </c>
      <c r="G42" s="15" t="s">
        <v>50</v>
      </c>
      <c r="H42" s="25" t="s">
        <v>64</v>
      </c>
      <c r="I42" s="27" t="s">
        <v>149</v>
      </c>
      <c r="J42" s="28" t="s">
        <v>101</v>
      </c>
      <c r="K42" s="29" t="s">
        <v>57</v>
      </c>
      <c r="L42" s="29" t="s">
        <v>52</v>
      </c>
      <c r="M42" s="40">
        <v>4</v>
      </c>
      <c r="N42" s="31" t="s">
        <v>68</v>
      </c>
      <c r="O42" s="32">
        <v>20</v>
      </c>
      <c r="P42" s="33">
        <v>350000</v>
      </c>
      <c r="Q42" s="29"/>
      <c r="R42" s="34"/>
      <c r="S42" s="39"/>
      <c r="T42" s="35">
        <f>Tabla13[[#This Row],[Columna15]]-Tabla13[[#This Row],[Columna17]]-Tabla13[[#This Row],[Columna22]]</f>
        <v>350000</v>
      </c>
      <c r="U42" s="29"/>
      <c r="V42" s="29"/>
      <c r="W42" s="29"/>
      <c r="X42" s="29"/>
      <c r="Y42" s="63"/>
    </row>
    <row r="43" spans="2:25" s="20" customFormat="1" ht="36.75" x14ac:dyDescent="0.3">
      <c r="B43" s="15">
        <v>41</v>
      </c>
      <c r="C43" s="24" t="s">
        <v>121</v>
      </c>
      <c r="D43" s="25" t="s">
        <v>59</v>
      </c>
      <c r="E43" s="26">
        <v>24101</v>
      </c>
      <c r="F43" s="25">
        <v>5</v>
      </c>
      <c r="G43" s="15" t="s">
        <v>50</v>
      </c>
      <c r="H43" s="25" t="s">
        <v>64</v>
      </c>
      <c r="I43" s="27" t="s">
        <v>149</v>
      </c>
      <c r="J43" s="28" t="s">
        <v>102</v>
      </c>
      <c r="K43" s="29" t="s">
        <v>51</v>
      </c>
      <c r="L43" s="29" t="s">
        <v>52</v>
      </c>
      <c r="M43" s="40">
        <v>4</v>
      </c>
      <c r="N43" s="31" t="s">
        <v>68</v>
      </c>
      <c r="O43" s="32">
        <v>20</v>
      </c>
      <c r="P43" s="33">
        <v>350000</v>
      </c>
      <c r="Q43" s="29"/>
      <c r="R43" s="34"/>
      <c r="S43" s="39"/>
      <c r="T43" s="35">
        <f>Tabla13[[#This Row],[Columna15]]-Tabla13[[#This Row],[Columna17]]-Tabla13[[#This Row],[Columna22]]</f>
        <v>350000</v>
      </c>
      <c r="U43" s="29"/>
      <c r="V43" s="29"/>
      <c r="W43" s="29"/>
      <c r="X43" s="29"/>
      <c r="Y43" s="63"/>
    </row>
    <row r="44" spans="2:25" s="20" customFormat="1" ht="36.75" x14ac:dyDescent="0.3">
      <c r="B44" s="15">
        <v>42</v>
      </c>
      <c r="C44" s="24" t="s">
        <v>124</v>
      </c>
      <c r="D44" s="25" t="s">
        <v>59</v>
      </c>
      <c r="E44" s="26">
        <v>24101</v>
      </c>
      <c r="F44" s="25">
        <v>5</v>
      </c>
      <c r="G44" s="15" t="s">
        <v>50</v>
      </c>
      <c r="H44" s="25" t="s">
        <v>64</v>
      </c>
      <c r="I44" s="27" t="s">
        <v>149</v>
      </c>
      <c r="J44" s="28" t="s">
        <v>109</v>
      </c>
      <c r="K44" s="29" t="s">
        <v>51</v>
      </c>
      <c r="L44" s="29" t="s">
        <v>52</v>
      </c>
      <c r="M44" s="30">
        <v>4</v>
      </c>
      <c r="N44" s="31" t="s">
        <v>68</v>
      </c>
      <c r="O44" s="32">
        <v>20</v>
      </c>
      <c r="P44" s="33">
        <v>350000</v>
      </c>
      <c r="Q44" s="29"/>
      <c r="R44" s="34"/>
      <c r="S44" s="29"/>
      <c r="T44" s="35">
        <f>Tabla13[[#This Row],[Columna15]]-Tabla13[[#This Row],[Columna17]]-Tabla13[[#This Row],[Columna22]]</f>
        <v>350000</v>
      </c>
      <c r="U44" s="29"/>
      <c r="V44" s="29"/>
      <c r="W44" s="29"/>
      <c r="X44" s="29"/>
      <c r="Y44" s="63"/>
    </row>
    <row r="45" spans="2:25" s="20" customFormat="1" ht="36.75" x14ac:dyDescent="0.3">
      <c r="B45" s="15">
        <v>43</v>
      </c>
      <c r="C45" s="24" t="s">
        <v>122</v>
      </c>
      <c r="D45" s="25" t="s">
        <v>59</v>
      </c>
      <c r="E45" s="26">
        <v>24101</v>
      </c>
      <c r="F45" s="25">
        <v>5</v>
      </c>
      <c r="G45" s="15" t="s">
        <v>50</v>
      </c>
      <c r="H45" s="25" t="s">
        <v>64</v>
      </c>
      <c r="I45" s="27" t="s">
        <v>149</v>
      </c>
      <c r="J45" s="28" t="s">
        <v>110</v>
      </c>
      <c r="K45" s="41" t="s">
        <v>51</v>
      </c>
      <c r="L45" s="41" t="s">
        <v>52</v>
      </c>
      <c r="M45" s="40">
        <v>2</v>
      </c>
      <c r="N45" s="42" t="s">
        <v>68</v>
      </c>
      <c r="O45" s="43">
        <v>15</v>
      </c>
      <c r="P45" s="33">
        <v>200000</v>
      </c>
      <c r="Q45" s="29"/>
      <c r="R45" s="34"/>
      <c r="S45" s="29"/>
      <c r="T45" s="35">
        <f>Tabla13[[#This Row],[Columna15]]-Tabla13[[#This Row],[Columna17]]-Tabla13[[#This Row],[Columna22]]</f>
        <v>200000</v>
      </c>
      <c r="U45" s="29"/>
      <c r="V45" s="29"/>
      <c r="W45" s="35"/>
      <c r="X45" s="29"/>
    </row>
    <row r="46" spans="2:25" s="20" customFormat="1" ht="36.75" x14ac:dyDescent="0.3">
      <c r="B46" s="15">
        <v>44</v>
      </c>
      <c r="C46" s="28" t="s">
        <v>123</v>
      </c>
      <c r="D46" s="25" t="s">
        <v>59</v>
      </c>
      <c r="E46" s="26">
        <v>24101</v>
      </c>
      <c r="F46" s="25">
        <v>5</v>
      </c>
      <c r="G46" s="15" t="s">
        <v>50</v>
      </c>
      <c r="H46" s="25" t="s">
        <v>64</v>
      </c>
      <c r="I46" s="27" t="s">
        <v>149</v>
      </c>
      <c r="J46" s="28" t="s">
        <v>111</v>
      </c>
      <c r="K46" s="29" t="s">
        <v>51</v>
      </c>
      <c r="L46" s="29" t="s">
        <v>52</v>
      </c>
      <c r="M46" s="30">
        <v>2</v>
      </c>
      <c r="N46" s="31" t="s">
        <v>68</v>
      </c>
      <c r="O46" s="43">
        <v>15</v>
      </c>
      <c r="P46" s="33">
        <v>200000</v>
      </c>
      <c r="Q46" s="29"/>
      <c r="R46" s="34"/>
      <c r="S46" s="29"/>
      <c r="T46" s="35">
        <f>Tabla13[[#This Row],[Columna15]]-Tabla13[[#This Row],[Columna17]]-Tabla13[[#This Row],[Columna22]]</f>
        <v>200000</v>
      </c>
      <c r="U46" s="29"/>
      <c r="V46" s="29"/>
      <c r="W46" s="29"/>
      <c r="X46" s="29"/>
    </row>
    <row r="47" spans="2:25" s="20" customFormat="1" ht="36.75" x14ac:dyDescent="0.3">
      <c r="B47" s="15">
        <v>45</v>
      </c>
      <c r="C47" s="24" t="s">
        <v>177</v>
      </c>
      <c r="D47" s="25" t="s">
        <v>59</v>
      </c>
      <c r="E47" s="26">
        <v>61202</v>
      </c>
      <c r="F47" s="25">
        <v>6</v>
      </c>
      <c r="G47" s="15" t="s">
        <v>60</v>
      </c>
      <c r="H47" s="27" t="s">
        <v>141</v>
      </c>
      <c r="I47" s="27" t="s">
        <v>142</v>
      </c>
      <c r="J47" s="28" t="s">
        <v>178</v>
      </c>
      <c r="K47" s="29" t="s">
        <v>66</v>
      </c>
      <c r="L47" s="29" t="s">
        <v>52</v>
      </c>
      <c r="M47" s="30">
        <v>226.8</v>
      </c>
      <c r="N47" s="31" t="s">
        <v>69</v>
      </c>
      <c r="O47" s="32">
        <v>224</v>
      </c>
      <c r="P47" s="33">
        <v>1197646.29</v>
      </c>
      <c r="Q47" s="29"/>
      <c r="R47" s="34"/>
      <c r="S47" s="29"/>
      <c r="T47" s="35">
        <f>Tabla13[[#This Row],[Columna15]]-Tabla13[[#This Row],[Columna17]]-Tabla13[[#This Row],[Columna22]]</f>
        <v>1197646.29</v>
      </c>
      <c r="U47" s="29"/>
      <c r="V47" s="29"/>
      <c r="W47" s="29"/>
      <c r="X47" s="29"/>
    </row>
    <row r="48" spans="2:25" s="20" customFormat="1" ht="36.75" customHeight="1" x14ac:dyDescent="0.3">
      <c r="B48" s="15">
        <v>46</v>
      </c>
      <c r="C48" s="24" t="s">
        <v>119</v>
      </c>
      <c r="D48" s="25" t="s">
        <v>59</v>
      </c>
      <c r="E48" s="26">
        <v>24101</v>
      </c>
      <c r="F48" s="25">
        <v>8</v>
      </c>
      <c r="G48" s="15" t="s">
        <v>50</v>
      </c>
      <c r="H48" s="25" t="s">
        <v>61</v>
      </c>
      <c r="I48" s="27" t="s">
        <v>147</v>
      </c>
      <c r="J48" s="28" t="s">
        <v>128</v>
      </c>
      <c r="K48" s="29" t="s">
        <v>51</v>
      </c>
      <c r="L48" s="29" t="s">
        <v>67</v>
      </c>
      <c r="M48" s="30">
        <v>6</v>
      </c>
      <c r="N48" s="31" t="s">
        <v>68</v>
      </c>
      <c r="O48" s="32">
        <v>55</v>
      </c>
      <c r="P48" s="33">
        <v>238818.23</v>
      </c>
      <c r="Q48" s="29"/>
      <c r="R48" s="34"/>
      <c r="S48" s="29"/>
      <c r="T48" s="35">
        <f>Tabla13[[#This Row],[Columna15]]-Tabla13[[#This Row],[Columna17]]-Tabla13[[#This Row],[Columna22]]</f>
        <v>238818.23</v>
      </c>
      <c r="U48" s="29"/>
      <c r="V48" s="29"/>
      <c r="W48" s="29"/>
      <c r="X48" s="29"/>
    </row>
    <row r="49" spans="2:25" s="20" customFormat="1" ht="25.5" customHeight="1" x14ac:dyDescent="0.3">
      <c r="B49" s="15">
        <v>47</v>
      </c>
      <c r="C49" s="24" t="s">
        <v>135</v>
      </c>
      <c r="D49" s="25" t="s">
        <v>59</v>
      </c>
      <c r="E49" s="26">
        <v>24101</v>
      </c>
      <c r="F49" s="25">
        <v>8</v>
      </c>
      <c r="G49" s="15" t="s">
        <v>50</v>
      </c>
      <c r="H49" s="25" t="s">
        <v>61</v>
      </c>
      <c r="I49" s="27" t="s">
        <v>147</v>
      </c>
      <c r="J49" s="28" t="s">
        <v>136</v>
      </c>
      <c r="K49" s="29" t="s">
        <v>56</v>
      </c>
      <c r="L49" s="29" t="s">
        <v>67</v>
      </c>
      <c r="M49" s="30">
        <v>7</v>
      </c>
      <c r="N49" s="31" t="s">
        <v>68</v>
      </c>
      <c r="O49" s="32">
        <v>50</v>
      </c>
      <c r="P49" s="33">
        <v>240000</v>
      </c>
      <c r="Q49" s="29"/>
      <c r="R49" s="34"/>
      <c r="S49" s="29"/>
      <c r="T49" s="35">
        <f>Tabla13[[#This Row],[Columna15]]-Tabla13[[#This Row],[Columna17]]-Tabla13[[#This Row],[Columna22]]</f>
        <v>240000</v>
      </c>
      <c r="U49" s="29"/>
      <c r="V49" s="29"/>
      <c r="W49" s="29"/>
      <c r="X49" s="29"/>
      <c r="Y49" s="64"/>
    </row>
    <row r="50" spans="2:25" s="20" customFormat="1" ht="18.75" x14ac:dyDescent="0.3">
      <c r="B50" s="15">
        <v>48</v>
      </c>
      <c r="C50" s="24" t="s">
        <v>54</v>
      </c>
      <c r="D50" s="25" t="s">
        <v>59</v>
      </c>
      <c r="E50" s="26">
        <v>24101</v>
      </c>
      <c r="F50" s="25">
        <v>8</v>
      </c>
      <c r="G50" s="15" t="s">
        <v>50</v>
      </c>
      <c r="H50" s="25" t="s">
        <v>61</v>
      </c>
      <c r="I50" s="27" t="s">
        <v>147</v>
      </c>
      <c r="J50" s="28" t="s">
        <v>165</v>
      </c>
      <c r="K50" s="29" t="s">
        <v>54</v>
      </c>
      <c r="L50" s="29" t="s">
        <v>67</v>
      </c>
      <c r="M50" s="30">
        <v>10</v>
      </c>
      <c r="N50" s="31" t="s">
        <v>68</v>
      </c>
      <c r="O50" s="38">
        <v>50</v>
      </c>
      <c r="P50" s="33">
        <v>284412.38</v>
      </c>
      <c r="Q50" s="29"/>
      <c r="R50" s="34"/>
      <c r="S50" s="29"/>
      <c r="T50" s="35">
        <f>Tabla13[[#This Row],[Columna15]]-Tabla13[[#This Row],[Columna17]]-Tabla13[[#This Row],[Columna22]]</f>
        <v>284412.38</v>
      </c>
      <c r="U50" s="29"/>
      <c r="V50" s="29"/>
      <c r="W50" s="34"/>
      <c r="X50" s="29"/>
      <c r="Y50" s="64"/>
    </row>
    <row r="51" spans="2:25" s="20" customFormat="1" ht="35.25" customHeight="1" x14ac:dyDescent="0.3">
      <c r="B51" s="65">
        <v>49</v>
      </c>
      <c r="C51" s="66" t="s">
        <v>57</v>
      </c>
      <c r="D51" s="67" t="s">
        <v>59</v>
      </c>
      <c r="E51" s="68">
        <v>24101</v>
      </c>
      <c r="F51" s="67">
        <v>8</v>
      </c>
      <c r="G51" s="65" t="s">
        <v>50</v>
      </c>
      <c r="H51" s="67" t="s">
        <v>61</v>
      </c>
      <c r="I51" s="69" t="s">
        <v>147</v>
      </c>
      <c r="J51" s="28" t="s">
        <v>154</v>
      </c>
      <c r="K51" s="71" t="s">
        <v>57</v>
      </c>
      <c r="L51" s="71" t="s">
        <v>67</v>
      </c>
      <c r="M51" s="72">
        <v>5</v>
      </c>
      <c r="N51" s="73" t="s">
        <v>68</v>
      </c>
      <c r="O51" s="74">
        <v>50</v>
      </c>
      <c r="P51" s="75">
        <v>230000</v>
      </c>
      <c r="Q51" s="71"/>
      <c r="R51" s="76"/>
      <c r="S51" s="71"/>
      <c r="T51" s="77">
        <f>Tabla13[[#This Row],[Columna15]]-Tabla13[[#This Row],[Columna17]]-Tabla13[[#This Row],[Columna22]]</f>
        <v>230000</v>
      </c>
      <c r="U51" s="71"/>
      <c r="V51" s="71"/>
      <c r="W51" s="76"/>
      <c r="X51" s="71"/>
      <c r="Y51" s="64"/>
    </row>
    <row r="52" spans="2:25" s="20" customFormat="1" ht="39" customHeight="1" x14ac:dyDescent="0.3">
      <c r="B52" s="65">
        <v>50</v>
      </c>
      <c r="C52" s="66" t="s">
        <v>158</v>
      </c>
      <c r="D52" s="67" t="s">
        <v>59</v>
      </c>
      <c r="E52" s="68">
        <v>24101</v>
      </c>
      <c r="F52" s="67">
        <v>8</v>
      </c>
      <c r="G52" s="65" t="s">
        <v>50</v>
      </c>
      <c r="H52" s="67" t="s">
        <v>61</v>
      </c>
      <c r="I52" s="69" t="s">
        <v>148</v>
      </c>
      <c r="J52" s="28" t="s">
        <v>159</v>
      </c>
      <c r="K52" s="29" t="s">
        <v>51</v>
      </c>
      <c r="L52" s="71" t="s">
        <v>67</v>
      </c>
      <c r="M52" s="72">
        <v>10</v>
      </c>
      <c r="N52" s="73" t="s">
        <v>68</v>
      </c>
      <c r="O52" s="74">
        <v>31</v>
      </c>
      <c r="P52" s="75">
        <v>163507.6</v>
      </c>
      <c r="Q52" s="71"/>
      <c r="R52" s="76"/>
      <c r="S52" s="71"/>
      <c r="T52" s="77">
        <f>Tabla13[[#This Row],[Columna15]]-Tabla13[[#This Row],[Columna17]]-Tabla13[[#This Row],[Columna22]]</f>
        <v>163507.6</v>
      </c>
      <c r="U52" s="71"/>
      <c r="V52" s="71"/>
      <c r="W52" s="76"/>
      <c r="X52" s="71"/>
    </row>
    <row r="53" spans="2:25" ht="18" x14ac:dyDescent="0.25">
      <c r="B53" s="65">
        <v>51</v>
      </c>
      <c r="C53" s="66" t="s">
        <v>66</v>
      </c>
      <c r="D53" s="67" t="s">
        <v>59</v>
      </c>
      <c r="E53" s="68">
        <v>24101</v>
      </c>
      <c r="F53" s="67">
        <v>8</v>
      </c>
      <c r="G53" s="65" t="s">
        <v>50</v>
      </c>
      <c r="H53" s="67" t="s">
        <v>61</v>
      </c>
      <c r="I53" s="69" t="s">
        <v>148</v>
      </c>
      <c r="J53" s="28" t="s">
        <v>157</v>
      </c>
      <c r="K53" s="71" t="s">
        <v>66</v>
      </c>
      <c r="L53" s="71" t="s">
        <v>67</v>
      </c>
      <c r="M53" s="72">
        <v>12</v>
      </c>
      <c r="N53" s="73" t="s">
        <v>68</v>
      </c>
      <c r="O53" s="74">
        <v>50</v>
      </c>
      <c r="P53" s="75">
        <v>202432.8</v>
      </c>
      <c r="Q53" s="71"/>
      <c r="R53" s="76"/>
      <c r="S53" s="71"/>
      <c r="T53" s="77">
        <f>Tabla13[[#This Row],[Columna15]]-Tabla13[[#This Row],[Columna17]]-Tabla13[[#This Row],[Columna22]]</f>
        <v>202432.8</v>
      </c>
      <c r="U53" s="71"/>
      <c r="V53" s="71"/>
      <c r="W53" s="76"/>
      <c r="X53" s="71"/>
    </row>
    <row r="54" spans="2:25" ht="18" x14ac:dyDescent="0.25">
      <c r="B54" s="15">
        <v>52</v>
      </c>
      <c r="C54" s="24" t="s">
        <v>124</v>
      </c>
      <c r="D54" s="25" t="s">
        <v>59</v>
      </c>
      <c r="E54" s="26">
        <v>24101</v>
      </c>
      <c r="F54" s="25">
        <v>8</v>
      </c>
      <c r="G54" s="15" t="s">
        <v>50</v>
      </c>
      <c r="H54" s="25" t="s">
        <v>61</v>
      </c>
      <c r="I54" s="27" t="s">
        <v>148</v>
      </c>
      <c r="J54" s="28" t="s">
        <v>90</v>
      </c>
      <c r="K54" s="29" t="s">
        <v>51</v>
      </c>
      <c r="L54" s="29" t="s">
        <v>67</v>
      </c>
      <c r="M54" s="30">
        <v>15</v>
      </c>
      <c r="N54" s="31" t="s">
        <v>68</v>
      </c>
      <c r="O54" s="32">
        <v>75</v>
      </c>
      <c r="P54" s="36">
        <v>220441.07</v>
      </c>
      <c r="Q54" s="29"/>
      <c r="R54" s="34"/>
      <c r="S54" s="29"/>
      <c r="T54" s="35">
        <f>Tabla13[[#This Row],[Columna15]]-Tabla13[[#This Row],[Columna17]]-Tabla13[[#This Row],[Columna22]]</f>
        <v>220441.07</v>
      </c>
      <c r="U54" s="29"/>
      <c r="V54" s="29"/>
      <c r="W54" s="29"/>
      <c r="X54" s="29"/>
      <c r="Y54" s="12"/>
    </row>
    <row r="55" spans="2:25" ht="18" x14ac:dyDescent="0.25">
      <c r="B55" s="15">
        <v>53</v>
      </c>
      <c r="C55" s="24" t="s">
        <v>118</v>
      </c>
      <c r="D55" s="25" t="s">
        <v>59</v>
      </c>
      <c r="E55" s="26">
        <v>24101</v>
      </c>
      <c r="F55" s="25">
        <v>8</v>
      </c>
      <c r="G55" s="15" t="s">
        <v>50</v>
      </c>
      <c r="H55" s="25" t="s">
        <v>61</v>
      </c>
      <c r="I55" s="27" t="s">
        <v>148</v>
      </c>
      <c r="J55" s="28" t="s">
        <v>91</v>
      </c>
      <c r="K55" s="29" t="s">
        <v>51</v>
      </c>
      <c r="L55" s="29" t="s">
        <v>67</v>
      </c>
      <c r="M55" s="30">
        <v>7</v>
      </c>
      <c r="N55" s="31" t="s">
        <v>68</v>
      </c>
      <c r="O55" s="32">
        <v>40</v>
      </c>
      <c r="P55" s="36">
        <v>94270.24</v>
      </c>
      <c r="Q55" s="29"/>
      <c r="R55" s="34"/>
      <c r="S55" s="29"/>
      <c r="T55" s="35">
        <f>Tabla13[[#This Row],[Columna15]]-Tabla13[[#This Row],[Columna17]]-Tabla13[[#This Row],[Columna22]]</f>
        <v>94270.24</v>
      </c>
      <c r="U55" s="29"/>
      <c r="V55" s="29"/>
      <c r="W55" s="29"/>
      <c r="X55" s="29"/>
      <c r="Y55" s="12"/>
    </row>
    <row r="56" spans="2:25" ht="41.25" customHeight="1" x14ac:dyDescent="0.25">
      <c r="B56" s="15">
        <v>54</v>
      </c>
      <c r="C56" s="24" t="s">
        <v>119</v>
      </c>
      <c r="D56" s="25" t="s">
        <v>59</v>
      </c>
      <c r="E56" s="26">
        <v>24101</v>
      </c>
      <c r="F56" s="25">
        <v>8</v>
      </c>
      <c r="G56" s="15" t="s">
        <v>50</v>
      </c>
      <c r="H56" s="25" t="s">
        <v>61</v>
      </c>
      <c r="I56" s="27" t="s">
        <v>148</v>
      </c>
      <c r="J56" s="28" t="s">
        <v>92</v>
      </c>
      <c r="K56" s="29" t="s">
        <v>51</v>
      </c>
      <c r="L56" s="29" t="s">
        <v>67</v>
      </c>
      <c r="M56" s="30">
        <v>15</v>
      </c>
      <c r="N56" s="31" t="s">
        <v>68</v>
      </c>
      <c r="O56" s="32">
        <v>84</v>
      </c>
      <c r="P56" s="36">
        <v>238884.56</v>
      </c>
      <c r="Q56" s="29"/>
      <c r="R56" s="34"/>
      <c r="S56" s="29"/>
      <c r="T56" s="35">
        <f>Tabla13[[#This Row],[Columna15]]-Tabla13[[#This Row],[Columna17]]-Tabla13[[#This Row],[Columna22]]</f>
        <v>238884.56</v>
      </c>
      <c r="U56" s="29"/>
      <c r="V56" s="29"/>
      <c r="W56" s="29"/>
      <c r="X56" s="29"/>
    </row>
    <row r="57" spans="2:25" s="9" customFormat="1" ht="35.1" customHeight="1" x14ac:dyDescent="0.25">
      <c r="B57" s="15">
        <v>55</v>
      </c>
      <c r="C57" s="24" t="s">
        <v>80</v>
      </c>
      <c r="D57" s="25" t="s">
        <v>59</v>
      </c>
      <c r="E57" s="26">
        <v>24101</v>
      </c>
      <c r="F57" s="25">
        <v>8</v>
      </c>
      <c r="G57" s="15" t="s">
        <v>50</v>
      </c>
      <c r="H57" s="25" t="s">
        <v>61</v>
      </c>
      <c r="I57" s="27" t="s">
        <v>148</v>
      </c>
      <c r="J57" s="28" t="s">
        <v>134</v>
      </c>
      <c r="K57" s="29" t="s">
        <v>54</v>
      </c>
      <c r="L57" s="29" t="s">
        <v>67</v>
      </c>
      <c r="M57" s="30">
        <v>13</v>
      </c>
      <c r="N57" s="31" t="s">
        <v>68</v>
      </c>
      <c r="O57" s="32">
        <v>100</v>
      </c>
      <c r="P57" s="33">
        <v>165390.43</v>
      </c>
      <c r="Q57" s="29"/>
      <c r="R57" s="34"/>
      <c r="S57" s="29"/>
      <c r="T57" s="35">
        <f>Tabla13[[#This Row],[Columna15]]-Tabla13[[#This Row],[Columna17]]-Tabla13[[#This Row],[Columna22]]</f>
        <v>165390.43</v>
      </c>
      <c r="U57" s="29"/>
      <c r="V57" s="29"/>
      <c r="W57" s="29"/>
      <c r="X57" s="29"/>
    </row>
    <row r="58" spans="2:25" s="11" customFormat="1" ht="35.1" customHeight="1" x14ac:dyDescent="0.25">
      <c r="B58" s="15">
        <v>56</v>
      </c>
      <c r="C58" s="24" t="s">
        <v>75</v>
      </c>
      <c r="D58" s="25" t="s">
        <v>59</v>
      </c>
      <c r="E58" s="26">
        <v>24101</v>
      </c>
      <c r="F58" s="25">
        <v>8</v>
      </c>
      <c r="G58" s="15" t="s">
        <v>50</v>
      </c>
      <c r="H58" s="25" t="s">
        <v>61</v>
      </c>
      <c r="I58" s="27" t="s">
        <v>148</v>
      </c>
      <c r="J58" s="28" t="s">
        <v>133</v>
      </c>
      <c r="K58" s="29" t="s">
        <v>54</v>
      </c>
      <c r="L58" s="29" t="s">
        <v>67</v>
      </c>
      <c r="M58" s="30">
        <v>20</v>
      </c>
      <c r="N58" s="31" t="s">
        <v>68</v>
      </c>
      <c r="O58" s="32">
        <v>100</v>
      </c>
      <c r="P58" s="36">
        <v>295838.98</v>
      </c>
      <c r="Q58" s="29"/>
      <c r="R58" s="34"/>
      <c r="S58" s="29"/>
      <c r="T58" s="35">
        <f>Tabla13[[#This Row],[Columna15]]-Tabla13[[#This Row],[Columna17]]-Tabla13[[#This Row],[Columna22]]</f>
        <v>295838.98</v>
      </c>
      <c r="U58" s="29"/>
      <c r="V58" s="29"/>
      <c r="W58" s="29"/>
      <c r="X58" s="29"/>
    </row>
    <row r="59" spans="2:25" s="11" customFormat="1" ht="35.1" customHeight="1" x14ac:dyDescent="0.25">
      <c r="B59" s="15">
        <v>57</v>
      </c>
      <c r="C59" s="24" t="s">
        <v>79</v>
      </c>
      <c r="D59" s="25" t="s">
        <v>59</v>
      </c>
      <c r="E59" s="26">
        <v>24101</v>
      </c>
      <c r="F59" s="25">
        <v>8</v>
      </c>
      <c r="G59" s="15" t="s">
        <v>50</v>
      </c>
      <c r="H59" s="25" t="s">
        <v>61</v>
      </c>
      <c r="I59" s="27" t="s">
        <v>148</v>
      </c>
      <c r="J59" s="28" t="s">
        <v>93</v>
      </c>
      <c r="K59" s="29" t="s">
        <v>54</v>
      </c>
      <c r="L59" s="29" t="s">
        <v>67</v>
      </c>
      <c r="M59" s="40">
        <v>15</v>
      </c>
      <c r="N59" s="31" t="s">
        <v>68</v>
      </c>
      <c r="O59" s="32">
        <v>75</v>
      </c>
      <c r="P59" s="36">
        <v>144795.98000000001</v>
      </c>
      <c r="Q59" s="29"/>
      <c r="R59" s="34"/>
      <c r="S59" s="39"/>
      <c r="T59" s="35">
        <f>Tabla13[[#This Row],[Columna15]]-Tabla13[[#This Row],[Columna17]]-Tabla13[[#This Row],[Columna22]]</f>
        <v>144795.98000000001</v>
      </c>
      <c r="U59" s="29"/>
      <c r="V59" s="29"/>
      <c r="W59" s="29"/>
      <c r="X59" s="29"/>
    </row>
    <row r="60" spans="2:25" s="11" customFormat="1" ht="26.25" customHeight="1" x14ac:dyDescent="0.25">
      <c r="B60" s="15">
        <v>58</v>
      </c>
      <c r="C60" s="24" t="s">
        <v>171</v>
      </c>
      <c r="D60" s="25" t="s">
        <v>59</v>
      </c>
      <c r="E60" s="26">
        <v>24101</v>
      </c>
      <c r="F60" s="25">
        <v>8</v>
      </c>
      <c r="G60" s="15" t="s">
        <v>50</v>
      </c>
      <c r="H60" s="25" t="s">
        <v>61</v>
      </c>
      <c r="I60" s="27" t="s">
        <v>148</v>
      </c>
      <c r="J60" s="28" t="s">
        <v>172</v>
      </c>
      <c r="K60" s="29" t="s">
        <v>54</v>
      </c>
      <c r="L60" s="29" t="s">
        <v>67</v>
      </c>
      <c r="M60" s="40">
        <v>17</v>
      </c>
      <c r="N60" s="31" t="s">
        <v>68</v>
      </c>
      <c r="O60" s="32">
        <v>86</v>
      </c>
      <c r="P60" s="36">
        <v>246742.27</v>
      </c>
      <c r="Q60" s="29"/>
      <c r="R60" s="34"/>
      <c r="S60" s="29"/>
      <c r="T60" s="35">
        <f>Tabla13[[#This Row],[Columna15]]-Tabla13[[#This Row],[Columna17]]-Tabla13[[#This Row],[Columna22]]</f>
        <v>246742.27</v>
      </c>
      <c r="U60" s="29"/>
      <c r="V60" s="29"/>
      <c r="W60" s="29"/>
      <c r="X60" s="29"/>
    </row>
    <row r="61" spans="2:25" s="11" customFormat="1" ht="35.1" customHeight="1" x14ac:dyDescent="0.25">
      <c r="B61" s="15">
        <v>59</v>
      </c>
      <c r="C61" s="28" t="s">
        <v>82</v>
      </c>
      <c r="D61" s="25" t="s">
        <v>59</v>
      </c>
      <c r="E61" s="26">
        <v>24101</v>
      </c>
      <c r="F61" s="25">
        <v>8</v>
      </c>
      <c r="G61" s="15" t="s">
        <v>50</v>
      </c>
      <c r="H61" s="25" t="s">
        <v>61</v>
      </c>
      <c r="I61" s="27" t="s">
        <v>148</v>
      </c>
      <c r="J61" s="28" t="s">
        <v>94</v>
      </c>
      <c r="K61" s="29" t="s">
        <v>54</v>
      </c>
      <c r="L61" s="29" t="s">
        <v>67</v>
      </c>
      <c r="M61" s="40">
        <v>10</v>
      </c>
      <c r="N61" s="31" t="s">
        <v>68</v>
      </c>
      <c r="O61" s="32">
        <v>60</v>
      </c>
      <c r="P61" s="36">
        <v>141499.53</v>
      </c>
      <c r="Q61" s="29"/>
      <c r="R61" s="34"/>
      <c r="S61" s="29"/>
      <c r="T61" s="35">
        <f>Tabla13[[#This Row],[Columna15]]-Tabla13[[#This Row],[Columna17]]-Tabla13[[#This Row],[Columna22]]</f>
        <v>141499.53</v>
      </c>
      <c r="U61" s="29"/>
      <c r="V61" s="29"/>
      <c r="W61" s="34"/>
      <c r="X61" s="29"/>
    </row>
    <row r="62" spans="2:25" s="10" customFormat="1" ht="21" customHeight="1" x14ac:dyDescent="0.25">
      <c r="B62" s="15">
        <v>60</v>
      </c>
      <c r="C62" s="28" t="s">
        <v>132</v>
      </c>
      <c r="D62" s="25" t="s">
        <v>59</v>
      </c>
      <c r="E62" s="26">
        <v>24101</v>
      </c>
      <c r="F62" s="25">
        <v>8</v>
      </c>
      <c r="G62" s="15" t="s">
        <v>50</v>
      </c>
      <c r="H62" s="25" t="s">
        <v>61</v>
      </c>
      <c r="I62" s="27" t="s">
        <v>148</v>
      </c>
      <c r="J62" s="28" t="s">
        <v>131</v>
      </c>
      <c r="K62" s="29" t="s">
        <v>51</v>
      </c>
      <c r="L62" s="29" t="s">
        <v>67</v>
      </c>
      <c r="M62" s="40">
        <v>15</v>
      </c>
      <c r="N62" s="31" t="s">
        <v>68</v>
      </c>
      <c r="O62" s="32">
        <v>75</v>
      </c>
      <c r="P62" s="36">
        <v>179315.38</v>
      </c>
      <c r="Q62" s="29"/>
      <c r="R62" s="34"/>
      <c r="S62" s="29"/>
      <c r="T62" s="35">
        <f>Tabla13[[#This Row],[Columna15]]-Tabla13[[#This Row],[Columna17]]-Tabla13[[#This Row],[Columna22]]</f>
        <v>179315.38</v>
      </c>
      <c r="U62" s="29"/>
      <c r="V62" s="29"/>
      <c r="W62" s="34"/>
      <c r="X62" s="29"/>
    </row>
    <row r="63" spans="2:25" ht="42" customHeight="1" x14ac:dyDescent="0.25">
      <c r="B63" s="85">
        <v>64</v>
      </c>
      <c r="C63" s="86" t="s">
        <v>173</v>
      </c>
      <c r="D63" s="87" t="s">
        <v>59</v>
      </c>
      <c r="E63" s="26">
        <v>61106</v>
      </c>
      <c r="F63" s="25">
        <v>5</v>
      </c>
      <c r="G63" s="15" t="s">
        <v>50</v>
      </c>
      <c r="H63" s="25" t="s">
        <v>64</v>
      </c>
      <c r="I63" s="27" t="s">
        <v>64</v>
      </c>
      <c r="J63" s="28" t="s">
        <v>174</v>
      </c>
      <c r="K63" s="88" t="s">
        <v>54</v>
      </c>
      <c r="L63" s="88" t="s">
        <v>52</v>
      </c>
      <c r="M63" s="89">
        <v>100</v>
      </c>
      <c r="N63" s="90" t="s">
        <v>53</v>
      </c>
      <c r="O63" s="91">
        <v>40</v>
      </c>
      <c r="P63" s="92">
        <v>82173.11</v>
      </c>
      <c r="Q63" s="88"/>
      <c r="R63" s="93"/>
      <c r="S63" s="93"/>
      <c r="T63" s="94">
        <f>Tabla13[[#This Row],[Columna15]]-Tabla13[[#This Row],[Columna17]]-Tabla13[[#This Row],[Columna22]]</f>
        <v>82173.11</v>
      </c>
      <c r="U63" s="88"/>
      <c r="V63" s="88"/>
      <c r="W63" s="93"/>
      <c r="X63" s="88"/>
    </row>
    <row r="64" spans="2:25" ht="39.75" customHeight="1" x14ac:dyDescent="0.25">
      <c r="B64" s="15">
        <v>65</v>
      </c>
      <c r="C64" s="24" t="s">
        <v>58</v>
      </c>
      <c r="D64" s="25" t="s">
        <v>59</v>
      </c>
      <c r="E64" s="26">
        <v>33903</v>
      </c>
      <c r="F64" s="25">
        <v>9</v>
      </c>
      <c r="G64" s="15"/>
      <c r="H64" s="25" t="s">
        <v>63</v>
      </c>
      <c r="I64" s="27" t="s">
        <v>63</v>
      </c>
      <c r="J64" s="28" t="s">
        <v>63</v>
      </c>
      <c r="K64" s="29" t="s">
        <v>58</v>
      </c>
      <c r="L64" s="29" t="s">
        <v>67</v>
      </c>
      <c r="M64" s="30">
        <v>1</v>
      </c>
      <c r="N64" s="31" t="s">
        <v>72</v>
      </c>
      <c r="O64" s="32">
        <v>7633</v>
      </c>
      <c r="P64" s="33">
        <v>728899.96</v>
      </c>
      <c r="Q64" s="29"/>
      <c r="R64" s="34"/>
      <c r="S64" s="29"/>
      <c r="T64" s="35">
        <f>Tabla13[[#This Row],[Columna15]]-Tabla13[[#This Row],[Columna17]]-Tabla13[[#This Row],[Columna22]]</f>
        <v>728899.96</v>
      </c>
      <c r="U64" s="29"/>
      <c r="V64" s="29"/>
      <c r="W64" s="29"/>
      <c r="X64" s="29"/>
    </row>
    <row r="65" spans="2:24" ht="39.75" customHeight="1" x14ac:dyDescent="0.25">
      <c r="B65" s="15">
        <v>66</v>
      </c>
      <c r="C65" s="24" t="s">
        <v>58</v>
      </c>
      <c r="D65" s="25" t="s">
        <v>59</v>
      </c>
      <c r="E65" s="26">
        <v>51505</v>
      </c>
      <c r="F65" s="25">
        <v>9</v>
      </c>
      <c r="G65" s="44"/>
      <c r="H65" s="45" t="s">
        <v>73</v>
      </c>
      <c r="I65" s="46" t="s">
        <v>73</v>
      </c>
      <c r="J65" s="28" t="s">
        <v>73</v>
      </c>
      <c r="K65" s="29" t="s">
        <v>58</v>
      </c>
      <c r="L65" s="29" t="s">
        <v>67</v>
      </c>
      <c r="M65" s="30">
        <v>1</v>
      </c>
      <c r="N65" s="31" t="s">
        <v>72</v>
      </c>
      <c r="O65" s="32">
        <v>7633</v>
      </c>
      <c r="P65" s="33">
        <v>500000</v>
      </c>
      <c r="Q65" s="29"/>
      <c r="R65" s="34"/>
      <c r="S65" s="29"/>
      <c r="T65" s="35">
        <f>Tabla13[[#This Row],[Columna15]]-Tabla13[[#This Row],[Columna17]]-Tabla13[[#This Row],[Columna22]]</f>
        <v>500000</v>
      </c>
      <c r="U65" s="29"/>
      <c r="V65" s="29"/>
      <c r="W65" s="29"/>
      <c r="X65" s="29"/>
    </row>
    <row r="66" spans="2:24" ht="49.5" customHeight="1" x14ac:dyDescent="0.25">
      <c r="B66" s="13"/>
      <c r="C66" s="47"/>
      <c r="D66" s="11"/>
      <c r="E66" s="13"/>
      <c r="F66" s="11"/>
      <c r="G66" s="13"/>
      <c r="H66" s="11"/>
      <c r="I66" s="11"/>
      <c r="J66" s="11"/>
      <c r="K66" s="11"/>
      <c r="L66" s="11"/>
      <c r="M66" s="48"/>
      <c r="N66" s="13"/>
      <c r="O66" s="49"/>
      <c r="P66" s="47">
        <f>SUM((P7:P37),(P39:P65))</f>
        <v>44085449.440000005</v>
      </c>
      <c r="Q66" s="47">
        <f>SUM(Q7:Q37)</f>
        <v>0</v>
      </c>
      <c r="R66" s="47">
        <f>SUM(R7:R37)</f>
        <v>857472</v>
      </c>
      <c r="S66" s="47">
        <f>SUM(Tabla1[Columna18],S39:S62)</f>
        <v>0</v>
      </c>
      <c r="T66" s="47">
        <f>SUM((T7:T37),(T39:T65))</f>
        <v>42826785.000000007</v>
      </c>
      <c r="U66" s="47">
        <f>SUM(U7:U37)</f>
        <v>0</v>
      </c>
      <c r="V66" s="47">
        <f>SUM(V7:V37)</f>
        <v>0</v>
      </c>
      <c r="W66" s="47">
        <f>SUM(W7:W37)</f>
        <v>401192.44</v>
      </c>
      <c r="X66" s="47">
        <f>SUM(X7:X37)</f>
        <v>0</v>
      </c>
    </row>
    <row r="67" spans="2:24" ht="39.75" customHeight="1" x14ac:dyDescent="0.25"/>
    <row r="68" spans="2:24" ht="39.75" customHeight="1" x14ac:dyDescent="0.25"/>
    <row r="69" spans="2:24" ht="34.5" customHeight="1" x14ac:dyDescent="0.25"/>
    <row r="72" spans="2:24" x14ac:dyDescent="0.25">
      <c r="X72" s="14" t="s">
        <v>150</v>
      </c>
    </row>
  </sheetData>
  <mergeCells count="22">
    <mergeCell ref="M3:O3"/>
    <mergeCell ref="R4:S4"/>
    <mergeCell ref="M4:M5"/>
    <mergeCell ref="C3:C5"/>
    <mergeCell ref="P4:P5"/>
    <mergeCell ref="O4:O5"/>
    <mergeCell ref="B2:X2"/>
    <mergeCell ref="G3:G5"/>
    <mergeCell ref="F3:F5"/>
    <mergeCell ref="E3:E5"/>
    <mergeCell ref="D3:D5"/>
    <mergeCell ref="P3:X3"/>
    <mergeCell ref="N4:N5"/>
    <mergeCell ref="L3:L5"/>
    <mergeCell ref="K3:K5"/>
    <mergeCell ref="I3:I5"/>
    <mergeCell ref="H3:H5"/>
    <mergeCell ref="T4:W4"/>
    <mergeCell ref="Q4:Q5"/>
    <mergeCell ref="B3:B5"/>
    <mergeCell ref="X4:X5"/>
    <mergeCell ref="J3:J5"/>
  </mergeCells>
  <phoneticPr fontId="3" type="noConversion"/>
  <pageMargins left="0.70866141732283472" right="0.70866141732283472" top="0.74803149606299213" bottom="0.74803149606299213" header="0.31496062992125984" footer="0.31496062992125984"/>
  <pageSetup paperSize="3" scale="27" orientation="landscape" r:id="rId1"/>
  <headerFooter>
    <oddFooter>&amp;CPágina 2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Arq. Alfredo Barrera</dc:creator>
  <cp:lastModifiedBy>obras publicas madero michoacan</cp:lastModifiedBy>
  <cp:lastPrinted>2024-08-30T22:02:34Z</cp:lastPrinted>
  <dcterms:created xsi:type="dcterms:W3CDTF">2021-08-18T19:15:31Z</dcterms:created>
  <dcterms:modified xsi:type="dcterms:W3CDTF">2024-08-30T22:03:08Z</dcterms:modified>
</cp:coreProperties>
</file>