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Informe Anual del Mpio de  Madero 2024\IV Información Contable CONAC\i Estados Consolidados\"/>
    </mc:Choice>
  </mc:AlternateContent>
  <bookViews>
    <workbookView xWindow="0" yWindow="0" windowWidth="28800" windowHeight="11805"/>
  </bookViews>
  <sheets>
    <sheet name="ECSF" sheetId="4" r:id="rId1"/>
    <sheet name="Hoja1" sheetId="5" state="hidden" r:id="rId2"/>
  </sheets>
  <externalReferences>
    <externalReference r:id="rId3"/>
  </externalReferences>
  <definedNames>
    <definedName name="_xlnm._FilterDatabase" localSheetId="0" hidden="1">ECSF!$A$2:$C$58</definedName>
    <definedName name="Abr">#REF!</definedName>
    <definedName name="_xlnm.Criteria" localSheetId="0">ECSF!$B$41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  <definedName name="_xlnm.Print_Titles" localSheetId="0">ECSF!$1:$2</definedName>
  </definedNames>
  <calcPr calcId="152511"/>
</workbook>
</file>

<file path=xl/calcChain.xml><?xml version="1.0" encoding="utf-8"?>
<calcChain xmlns="http://schemas.openxmlformats.org/spreadsheetml/2006/main">
  <c r="C51" i="4" l="1"/>
  <c r="C49" i="4"/>
  <c r="C43" i="4"/>
  <c r="C26" i="4"/>
  <c r="C25" i="4"/>
  <c r="C24" i="4"/>
  <c r="C8" i="4"/>
  <c r="C6" i="4"/>
  <c r="C4" i="4"/>
  <c r="C3" i="4"/>
  <c r="B50" i="4"/>
  <c r="B49" i="4"/>
  <c r="B46" i="4"/>
  <c r="B44" i="4"/>
  <c r="B43" i="4"/>
  <c r="B17" i="4"/>
  <c r="B13" i="4"/>
  <c r="B5" i="4"/>
  <c r="B4" i="4"/>
  <c r="B3" i="4"/>
</calcChain>
</file>

<file path=xl/sharedStrings.xml><?xml version="1.0" encoding="utf-8"?>
<sst xmlns="http://schemas.openxmlformats.org/spreadsheetml/2006/main" count="62" uniqueCount="62">
  <si>
    <t>ORIGEN</t>
  </si>
  <si>
    <t>APLICACIÓN</t>
  </si>
  <si>
    <t xml:space="preserve">I. ACTIVO </t>
  </si>
  <si>
    <t xml:space="preserve">IA. Activo Circulante </t>
  </si>
  <si>
    <t>a. Efectivo y Equivalentes</t>
  </si>
  <si>
    <t>b. Derechos a Recibir Efectivo o Equivalentes</t>
  </si>
  <si>
    <t>c. Derechos a Recibir Bienes o Servicios</t>
  </si>
  <si>
    <t>d. Inventarios</t>
  </si>
  <si>
    <t>e. Almacenes</t>
  </si>
  <si>
    <t>f. Estimación por Pérdida o Deterioro de Activos Circulantes</t>
  </si>
  <si>
    <t>g. Otros Activos Circulantes</t>
  </si>
  <si>
    <t xml:space="preserve">IB. Activo No Circulante </t>
  </si>
  <si>
    <t>a. Inversiones Financieras a Largo Plazo</t>
  </si>
  <si>
    <t xml:space="preserve">b. Derechos a Recibir Efectivo o Equivalentes a Largo Plazo </t>
  </si>
  <si>
    <t xml:space="preserve">c. Bienes Inmuebles, Infraestructura y Construcciones en Proceso </t>
  </si>
  <si>
    <t xml:space="preserve">d. Bienes Muebles </t>
  </si>
  <si>
    <t xml:space="preserve">e. Activos Intangibles </t>
  </si>
  <si>
    <t xml:space="preserve">f. Depreciación, Deterioro y Amortización Acumulada de Bienes </t>
  </si>
  <si>
    <t>g. Activos Diferidos</t>
  </si>
  <si>
    <t>h. Estimación por Pérdida o Deterioro de Activos no Circulantes</t>
  </si>
  <si>
    <t>i. Otros Activos no Circulantes</t>
  </si>
  <si>
    <t>II. PASIVO (II = IIA + IIB)</t>
  </si>
  <si>
    <t xml:space="preserve">IIA. Pasivo Circulante </t>
  </si>
  <si>
    <t>a. Cuentas por Pagar a Corto Plazo</t>
  </si>
  <si>
    <t>b. Documentos por Pagar a Corto Plazo</t>
  </si>
  <si>
    <t>c. Porción a Corto Plazo de la Deuda Pública a Largo Plazo</t>
  </si>
  <si>
    <t>d. Títulos y Valores a Corto Plazo</t>
  </si>
  <si>
    <t>e. Pasivos Diferidos a Corto Plazo</t>
  </si>
  <si>
    <t>f. Fondos y Bienes de Terceros en Garantía y/o Administración a Corto Plazo</t>
  </si>
  <si>
    <t>g. Provisiones a Corto Plazo</t>
  </si>
  <si>
    <t>h. Otros Pasivos a Corto Plazo</t>
  </si>
  <si>
    <t xml:space="preserve">IIB. Pasivo No Circulante </t>
  </si>
  <si>
    <t>a. Cuentas por Pagar a Largo Plazo</t>
  </si>
  <si>
    <t>b. Documentos por Pagar a Largo Plazo</t>
  </si>
  <si>
    <t>c. Deuda Pública a Largo Plazo</t>
  </si>
  <si>
    <t>d. Pasivos Diferidos a Largo Plazo</t>
  </si>
  <si>
    <t>e. Fondos y Bienes de Terceros en Garantía y/o Administración a Largo Plazo</t>
  </si>
  <si>
    <t>f. Provisiones a Largo Plazo</t>
  </si>
  <si>
    <t xml:space="preserve">III. HACIENDA PÚBLICA/PATRIMONIO </t>
  </si>
  <si>
    <t xml:space="preserve">IIIA. Hacienda Pública/Patrimonio Contribuido </t>
  </si>
  <si>
    <t>a. Aportaciones</t>
  </si>
  <si>
    <t>b. Donaciones de Capital</t>
  </si>
  <si>
    <t>c. Actualización de la Hacienda Pública/Patrimonio</t>
  </si>
  <si>
    <t xml:space="preserve">IIIB. Hacienda Pública/Patrimonio Generado 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</si>
  <si>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</si>
  <si>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</si>
  <si>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</si>
  <si>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</si>
  <si>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</si>
  <si>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 xml:space="preserve">IIIC. Exceso o Insuficiencia en la Actualización de la Hacienda Pública/Patrimonio </t>
  </si>
  <si>
    <t>a. Resultado por Posición Monetaria</t>
  </si>
  <si>
    <t>b. Resultado por Tenencia de Activos no Monetarios</t>
  </si>
  <si>
    <t>C. JUAN CARLOS GAMIÑO AVALOS</t>
  </si>
  <si>
    <t>ING. CLAUDIA LIZBETH MARROQUIN URIBE</t>
  </si>
  <si>
    <t>C. GABRIEL VILCHEZ GARCIA</t>
  </si>
  <si>
    <t>EVERARDO JUAREZ IBAÑEZ</t>
  </si>
  <si>
    <t>PRESIDENTE MUNICIPAL</t>
  </si>
  <si>
    <t>SÍNDICO</t>
  </si>
  <si>
    <t>TESORERO MUNICIPAL</t>
  </si>
  <si>
    <t>CONTRALOR MUNICIPAL</t>
  </si>
  <si>
    <t>99by</t>
  </si>
  <si>
    <t>MUNICIPIO DE MADERO Y ORGANISMOS DESCENTRALIZADOS
ESTADO DE CAMBIOS EN LA SITUACIÓN FINANCIERA
DEL 01 DE ENERO DEL2024 AL 31 DE DICIEMBRE DEL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</si>
</sst>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5" fontId="1" fillId="0" borderId="0"/>
    <xf numFmtId="43" fontId="5" fillId="0" borderId="0"/>
    <xf numFmtId="43" fontId="4" fillId="0" borderId="0"/>
    <xf numFmtId="43" fontId="4" fillId="0" borderId="0"/>
    <xf numFmtId="43" fontId="5" fillId="0" borderId="0"/>
    <xf numFmtId="44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1">
    <xf numFmtId="0" fontId="0" fillId="0" borderId="0" xfId="0"/>
    <xf numFmtId="0" fontId="3" fillId="0" borderId="0" xfId="8" applyFont="1" applyAlignment="1">
      <alignment vertical="top"/>
    </xf>
    <xf numFmtId="0" fontId="3" fillId="0" borderId="0" xfId="8" applyFont="1" applyAlignment="1">
      <alignment horizontal="center" vertical="top"/>
    </xf>
    <xf numFmtId="0" fontId="2" fillId="0" borderId="0" xfId="8" applyFont="1" applyAlignment="1">
      <alignment vertical="top"/>
    </xf>
    <xf numFmtId="0" fontId="3" fillId="0" borderId="0" xfId="8" applyFont="1" applyAlignment="1">
      <alignment vertical="top" wrapText="1"/>
    </xf>
    <xf numFmtId="4" fontId="3" fillId="0" borderId="0" xfId="8" applyNumberFormat="1" applyFont="1" applyAlignment="1">
      <alignment vertical="top"/>
    </xf>
    <xf numFmtId="0" fontId="0" fillId="0" borderId="0" xfId="0" applyProtection="1">
      <protection hidden="1"/>
    </xf>
    <xf numFmtId="0" fontId="0" fillId="0" borderId="0" xfId="0"/>
    <xf numFmtId="4" fontId="3" fillId="0" borderId="0" xfId="8" applyNumberFormat="1" applyFont="1" applyAlignment="1">
      <alignment vertical="top" wrapText="1"/>
    </xf>
    <xf numFmtId="0" fontId="2" fillId="2" borderId="6" xfId="8" applyFont="1" applyFill="1" applyBorder="1" applyAlignment="1">
      <alignment horizontal="center" vertical="center"/>
    </xf>
    <xf numFmtId="0" fontId="2" fillId="2" borderId="4" xfId="8" applyFont="1" applyFill="1" applyBorder="1" applyAlignment="1">
      <alignment horizontal="center" vertical="center" wrapText="1"/>
    </xf>
    <xf numFmtId="0" fontId="2" fillId="0" borderId="5" xfId="8" applyFont="1" applyBorder="1" applyAlignment="1">
      <alignment vertical="top" wrapText="1"/>
    </xf>
    <xf numFmtId="164" fontId="2" fillId="0" borderId="5" xfId="2" applyNumberFormat="1" applyFont="1" applyBorder="1" applyAlignment="1" applyProtection="1">
      <alignment vertical="top" wrapText="1"/>
      <protection locked="0"/>
    </xf>
    <xf numFmtId="164" fontId="2" fillId="0" borderId="5" xfId="2" applyNumberFormat="1" applyFont="1" applyBorder="1" applyAlignment="1" applyProtection="1">
      <alignment horizontal="left" vertical="top" wrapText="1" indent="1"/>
      <protection locked="0"/>
    </xf>
    <xf numFmtId="0" fontId="3" fillId="0" borderId="5" xfId="8" applyFont="1" applyBorder="1" applyAlignment="1">
      <alignment vertical="top" wrapText="1"/>
    </xf>
    <xf numFmtId="164" fontId="3" fillId="0" borderId="5" xfId="2" applyNumberFormat="1" applyFont="1" applyBorder="1" applyAlignment="1" applyProtection="1">
      <alignment horizontal="left" vertical="top" wrapText="1" indent="2"/>
      <protection locked="0"/>
    </xf>
    <xf numFmtId="164" fontId="3" fillId="0" borderId="5" xfId="2" applyNumberFormat="1" applyFont="1" applyBorder="1" applyAlignment="1" applyProtection="1">
      <alignment vertical="top" wrapText="1"/>
      <protection locked="0"/>
    </xf>
    <xf numFmtId="4" fontId="3" fillId="0" borderId="5" xfId="8" applyNumberFormat="1" applyFont="1" applyBorder="1" applyAlignment="1">
      <alignment vertical="top"/>
    </xf>
    <xf numFmtId="0" fontId="2" fillId="0" borderId="5" xfId="8" applyFont="1" applyBorder="1" applyAlignment="1">
      <alignment horizontal="left" vertical="top" wrapText="1" indent="1"/>
    </xf>
    <xf numFmtId="0" fontId="3" fillId="0" borderId="5" xfId="8" applyFont="1" applyBorder="1" applyAlignment="1">
      <alignment horizontal="left" vertical="top" wrapText="1" indent="2"/>
    </xf>
    <xf numFmtId="0" fontId="3" fillId="0" borderId="5" xfId="8" applyFont="1" applyBorder="1" applyAlignment="1">
      <alignment horizontal="left" vertical="top" wrapText="1" indent="1"/>
    </xf>
    <xf numFmtId="0" fontId="2" fillId="0" borderId="0" xfId="8" applyFont="1" applyAlignment="1">
      <alignment horizontal="center" vertical="top"/>
    </xf>
    <xf numFmtId="0" fontId="3" fillId="0" borderId="0" xfId="8" applyFont="1" applyAlignment="1">
      <alignment horizontal="center" vertical="top" wrapText="1"/>
    </xf>
    <xf numFmtId="0" fontId="2" fillId="0" borderId="0" xfId="8" applyFont="1" applyAlignment="1">
      <alignment horizontal="center" vertical="top" wrapText="1"/>
    </xf>
    <xf numFmtId="4" fontId="3" fillId="0" borderId="0" xfId="8" applyNumberFormat="1" applyFont="1" applyAlignment="1">
      <alignment horizontal="center" vertical="top"/>
    </xf>
    <xf numFmtId="4" fontId="2" fillId="0" borderId="0" xfId="8" applyNumberFormat="1" applyFont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>
      <alignment horizontal="center" vertical="top" wrapText="1"/>
    </xf>
    <xf numFmtId="0" fontId="2" fillId="0" borderId="0" xfId="8" applyFont="1" applyAlignment="1">
      <alignment horizontal="center" vertical="top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Oosapas%20Consolidar,%204to.%20Trim%202024/d.%20Reporte%20Estado%20de%20Cambios%20en%20la%20Situaci&#243;n%20Financiera_20250128R995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SF"/>
      <sheetName val="Hoja1"/>
    </sheetNames>
    <sheetDataSet>
      <sheetData sheetId="0">
        <row r="3">
          <cell r="C3">
            <v>88805.74</v>
          </cell>
          <cell r="D3">
            <v>375909</v>
          </cell>
        </row>
        <row r="4">
          <cell r="C4">
            <v>13805.74</v>
          </cell>
          <cell r="D4">
            <v>375909</v>
          </cell>
        </row>
        <row r="5">
          <cell r="C5">
            <v>13805.74</v>
          </cell>
        </row>
        <row r="6">
          <cell r="D6">
            <v>83340.039999999994</v>
          </cell>
        </row>
        <row r="8">
          <cell r="D8">
            <v>292568.96000000002</v>
          </cell>
        </row>
        <row r="13">
          <cell r="C13">
            <v>75000</v>
          </cell>
        </row>
        <row r="17">
          <cell r="C17">
            <v>75000</v>
          </cell>
        </row>
        <row r="24">
          <cell r="D24">
            <v>180411</v>
          </cell>
        </row>
        <row r="25">
          <cell r="D25">
            <v>180411</v>
          </cell>
        </row>
        <row r="26">
          <cell r="D26">
            <v>180411</v>
          </cell>
        </row>
        <row r="43">
          <cell r="C43">
            <v>652242.79</v>
          </cell>
          <cell r="D43">
            <v>184728.53</v>
          </cell>
        </row>
        <row r="44">
          <cell r="C44">
            <v>140000</v>
          </cell>
        </row>
        <row r="46">
          <cell r="C46">
            <v>140000</v>
          </cell>
        </row>
        <row r="49">
          <cell r="C49">
            <v>512242.79</v>
          </cell>
          <cell r="D49">
            <v>184728.53</v>
          </cell>
        </row>
        <row r="50">
          <cell r="C50">
            <v>512242.79</v>
          </cell>
        </row>
        <row r="51">
          <cell r="D51">
            <v>184728.53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showGridLines="0" tabSelected="1" view="pageBreakPreview" zoomScale="115" zoomScaleNormal="100" zoomScaleSheetLayoutView="115" workbookViewId="0">
      <selection sqref="A1:C1"/>
    </sheetView>
  </sheetViews>
  <sheetFormatPr baseColWidth="10" defaultRowHeight="11.25" x14ac:dyDescent="0.2"/>
  <cols>
    <col min="1" max="1" width="85.33203125" style="4" customWidth="1"/>
    <col min="2" max="2" width="32.83203125" style="4" customWidth="1"/>
    <col min="3" max="3" width="32.83203125" style="5" customWidth="1"/>
    <col min="4" max="4" width="12" style="1" customWidth="1"/>
    <col min="5" max="16384" width="12" style="1"/>
  </cols>
  <sheetData>
    <row r="1" spans="1:3" ht="62.25" customHeight="1" x14ac:dyDescent="0.2">
      <c r="A1" s="26" t="s">
        <v>61</v>
      </c>
      <c r="B1" s="27"/>
      <c r="C1" s="28"/>
    </row>
    <row r="2" spans="1:3" s="2" customFormat="1" x14ac:dyDescent="0.2">
      <c r="A2" s="9"/>
      <c r="B2" s="10" t="s">
        <v>0</v>
      </c>
      <c r="C2" s="10" t="s">
        <v>1</v>
      </c>
    </row>
    <row r="3" spans="1:3" s="3" customFormat="1" x14ac:dyDescent="0.2">
      <c r="A3" s="11" t="s">
        <v>2</v>
      </c>
      <c r="B3" s="12">
        <f>1102544.14+[1]ECSF!$C$3</f>
        <v>1191349.8799999999</v>
      </c>
      <c r="C3" s="12">
        <f>1963659+[1]ECSF!$D$3</f>
        <v>2339568</v>
      </c>
    </row>
    <row r="4" spans="1:3" ht="12.75" customHeight="1" x14ac:dyDescent="0.2">
      <c r="A4" s="13" t="s">
        <v>3</v>
      </c>
      <c r="B4" s="14">
        <f>725767.15+[1]ECSF!$C$4</f>
        <v>739572.89</v>
      </c>
      <c r="C4" s="12">
        <f>113692.21+[1]ECSF!$D$4</f>
        <v>489601.21</v>
      </c>
    </row>
    <row r="5" spans="1:3" x14ac:dyDescent="0.2">
      <c r="A5" s="15" t="s">
        <v>4</v>
      </c>
      <c r="B5" s="16">
        <f>0+[1]ECSF!$C$5</f>
        <v>13805.74</v>
      </c>
      <c r="C5" s="17">
        <v>82754.14</v>
      </c>
    </row>
    <row r="6" spans="1:3" x14ac:dyDescent="0.2">
      <c r="A6" s="15" t="s">
        <v>5</v>
      </c>
      <c r="B6" s="16">
        <v>687589.11</v>
      </c>
      <c r="C6" s="17">
        <f>+[1]ECSF!$D$6</f>
        <v>83340.039999999994</v>
      </c>
    </row>
    <row r="7" spans="1:3" x14ac:dyDescent="0.2">
      <c r="A7" s="15" t="s">
        <v>6</v>
      </c>
      <c r="B7" s="16">
        <v>38178.04</v>
      </c>
      <c r="C7" s="17">
        <v>0</v>
      </c>
    </row>
    <row r="8" spans="1:3" x14ac:dyDescent="0.2">
      <c r="A8" s="15" t="s">
        <v>7</v>
      </c>
      <c r="B8" s="16">
        <v>0</v>
      </c>
      <c r="C8" s="17">
        <f>30938.07+[1]ECSF!$D$8</f>
        <v>323507.03000000003</v>
      </c>
    </row>
    <row r="9" spans="1:3" x14ac:dyDescent="0.2">
      <c r="A9" s="15" t="s">
        <v>8</v>
      </c>
      <c r="B9" s="16">
        <v>0</v>
      </c>
      <c r="C9" s="17">
        <v>0</v>
      </c>
    </row>
    <row r="10" spans="1:3" x14ac:dyDescent="0.2">
      <c r="A10" s="15" t="s">
        <v>9</v>
      </c>
      <c r="B10" s="16">
        <v>0</v>
      </c>
      <c r="C10" s="17">
        <v>0</v>
      </c>
    </row>
    <row r="11" spans="1:3" x14ac:dyDescent="0.2">
      <c r="A11" s="15" t="s">
        <v>10</v>
      </c>
      <c r="B11" s="16">
        <v>0</v>
      </c>
      <c r="C11" s="17">
        <v>0</v>
      </c>
    </row>
    <row r="12" spans="1:3" x14ac:dyDescent="0.2">
      <c r="A12" s="14"/>
      <c r="B12" s="16"/>
      <c r="C12" s="16"/>
    </row>
    <row r="13" spans="1:3" x14ac:dyDescent="0.2">
      <c r="A13" s="18" t="s">
        <v>11</v>
      </c>
      <c r="B13" s="12">
        <f>376776.99+[1]ECSF!$C$13</f>
        <v>451776.99</v>
      </c>
      <c r="C13" s="12">
        <v>1849966.79</v>
      </c>
    </row>
    <row r="14" spans="1:3" x14ac:dyDescent="0.2">
      <c r="A14" s="19" t="s">
        <v>12</v>
      </c>
      <c r="B14" s="16">
        <v>0</v>
      </c>
      <c r="C14" s="16">
        <v>0</v>
      </c>
    </row>
    <row r="15" spans="1:3" x14ac:dyDescent="0.2">
      <c r="A15" s="19" t="s">
        <v>13</v>
      </c>
      <c r="B15" s="16">
        <v>0</v>
      </c>
      <c r="C15" s="16">
        <v>0</v>
      </c>
    </row>
    <row r="16" spans="1:3" x14ac:dyDescent="0.2">
      <c r="A16" s="19" t="s">
        <v>14</v>
      </c>
      <c r="B16" s="16">
        <v>0</v>
      </c>
      <c r="C16" s="16">
        <v>0</v>
      </c>
    </row>
    <row r="17" spans="1:3" x14ac:dyDescent="0.2">
      <c r="A17" s="19" t="s">
        <v>15</v>
      </c>
      <c r="B17" s="16">
        <f>+[1]ECSF!$C$17</f>
        <v>75000</v>
      </c>
      <c r="C17" s="16">
        <v>1849966.79</v>
      </c>
    </row>
    <row r="18" spans="1:3" x14ac:dyDescent="0.2">
      <c r="A18" s="19" t="s">
        <v>16</v>
      </c>
      <c r="B18" s="16">
        <v>0</v>
      </c>
      <c r="C18" s="16">
        <v>0</v>
      </c>
    </row>
    <row r="19" spans="1:3" x14ac:dyDescent="0.2">
      <c r="A19" s="19" t="s">
        <v>17</v>
      </c>
      <c r="B19" s="16">
        <v>376776.99</v>
      </c>
      <c r="C19" s="16">
        <v>0</v>
      </c>
    </row>
    <row r="20" spans="1:3" x14ac:dyDescent="0.2">
      <c r="A20" s="19" t="s">
        <v>18</v>
      </c>
      <c r="B20" s="16">
        <v>0</v>
      </c>
      <c r="C20" s="16">
        <v>0</v>
      </c>
    </row>
    <row r="21" spans="1:3" x14ac:dyDescent="0.2">
      <c r="A21" s="19" t="s">
        <v>19</v>
      </c>
      <c r="B21" s="16">
        <v>0</v>
      </c>
      <c r="C21" s="16">
        <v>0</v>
      </c>
    </row>
    <row r="22" spans="1:3" x14ac:dyDescent="0.2">
      <c r="A22" s="19" t="s">
        <v>20</v>
      </c>
      <c r="B22" s="16">
        <v>0</v>
      </c>
      <c r="C22" s="16">
        <v>0</v>
      </c>
    </row>
    <row r="23" spans="1:3" x14ac:dyDescent="0.2">
      <c r="A23" s="14"/>
      <c r="B23" s="16"/>
      <c r="C23" s="16"/>
    </row>
    <row r="24" spans="1:3" s="3" customFormat="1" x14ac:dyDescent="0.2">
      <c r="A24" s="11" t="s">
        <v>21</v>
      </c>
      <c r="B24" s="12">
        <v>5709447.6900000004</v>
      </c>
      <c r="C24" s="12">
        <f>350000+[1]ECSF!$D$24</f>
        <v>530411</v>
      </c>
    </row>
    <row r="25" spans="1:3" x14ac:dyDescent="0.2">
      <c r="A25" s="18" t="s">
        <v>22</v>
      </c>
      <c r="B25" s="12">
        <v>5709447.6900000004</v>
      </c>
      <c r="C25" s="12">
        <f>+[1]ECSF!$D$25</f>
        <v>180411</v>
      </c>
    </row>
    <row r="26" spans="1:3" x14ac:dyDescent="0.2">
      <c r="A26" s="15" t="s">
        <v>23</v>
      </c>
      <c r="B26" s="14">
        <v>5709447.6900000004</v>
      </c>
      <c r="C26" s="16">
        <f>+[1]ECSF!$D$26</f>
        <v>180411</v>
      </c>
    </row>
    <row r="27" spans="1:3" x14ac:dyDescent="0.2">
      <c r="A27" s="15" t="s">
        <v>24</v>
      </c>
      <c r="B27" s="14">
        <v>0</v>
      </c>
      <c r="C27" s="16">
        <v>0</v>
      </c>
    </row>
    <row r="28" spans="1:3" x14ac:dyDescent="0.2">
      <c r="A28" s="15" t="s">
        <v>25</v>
      </c>
      <c r="B28" s="14">
        <v>0</v>
      </c>
      <c r="C28" s="16">
        <v>0</v>
      </c>
    </row>
    <row r="29" spans="1:3" x14ac:dyDescent="0.2">
      <c r="A29" s="15" t="s">
        <v>26</v>
      </c>
      <c r="B29" s="14">
        <v>0</v>
      </c>
      <c r="C29" s="16">
        <v>0</v>
      </c>
    </row>
    <row r="30" spans="1:3" x14ac:dyDescent="0.2">
      <c r="A30" s="15" t="s">
        <v>27</v>
      </c>
      <c r="B30" s="14">
        <v>0</v>
      </c>
      <c r="C30" s="16">
        <v>0</v>
      </c>
    </row>
    <row r="31" spans="1:3" x14ac:dyDescent="0.2">
      <c r="A31" s="15" t="s">
        <v>28</v>
      </c>
      <c r="B31" s="14">
        <v>0</v>
      </c>
      <c r="C31" s="16">
        <v>0</v>
      </c>
    </row>
    <row r="32" spans="1:3" x14ac:dyDescent="0.2">
      <c r="A32" s="15" t="s">
        <v>29</v>
      </c>
      <c r="B32" s="14">
        <v>0</v>
      </c>
      <c r="C32" s="16">
        <v>0</v>
      </c>
    </row>
    <row r="33" spans="1:3" x14ac:dyDescent="0.2">
      <c r="A33" s="15" t="s">
        <v>30</v>
      </c>
      <c r="B33" s="14">
        <v>0</v>
      </c>
      <c r="C33" s="16">
        <v>0</v>
      </c>
    </row>
    <row r="34" spans="1:3" x14ac:dyDescent="0.2">
      <c r="A34" s="14"/>
      <c r="B34" s="16"/>
      <c r="C34" s="16"/>
    </row>
    <row r="35" spans="1:3" x14ac:dyDescent="0.2">
      <c r="A35" s="18" t="s">
        <v>31</v>
      </c>
      <c r="B35" s="12">
        <v>0</v>
      </c>
      <c r="C35" s="12">
        <v>350000</v>
      </c>
    </row>
    <row r="36" spans="1:3" x14ac:dyDescent="0.2">
      <c r="A36" s="19" t="s">
        <v>32</v>
      </c>
      <c r="B36" s="16">
        <v>0</v>
      </c>
      <c r="C36" s="16">
        <v>350000</v>
      </c>
    </row>
    <row r="37" spans="1:3" x14ac:dyDescent="0.2">
      <c r="A37" s="19" t="s">
        <v>33</v>
      </c>
      <c r="B37" s="16">
        <v>0</v>
      </c>
      <c r="C37" s="16">
        <v>0</v>
      </c>
    </row>
    <row r="38" spans="1:3" x14ac:dyDescent="0.2">
      <c r="A38" s="19" t="s">
        <v>34</v>
      </c>
      <c r="B38" s="16">
        <v>0</v>
      </c>
      <c r="C38" s="16">
        <v>0</v>
      </c>
    </row>
    <row r="39" spans="1:3" x14ac:dyDescent="0.2">
      <c r="A39" s="19" t="s">
        <v>35</v>
      </c>
      <c r="B39" s="16">
        <v>0</v>
      </c>
      <c r="C39" s="16">
        <v>0</v>
      </c>
    </row>
    <row r="40" spans="1:3" x14ac:dyDescent="0.2">
      <c r="A40" s="19" t="s">
        <v>36</v>
      </c>
      <c r="B40" s="16">
        <v>0</v>
      </c>
      <c r="C40" s="16">
        <v>0</v>
      </c>
    </row>
    <row r="41" spans="1:3" x14ac:dyDescent="0.2">
      <c r="A41" s="19" t="s">
        <v>37</v>
      </c>
      <c r="B41" s="16">
        <v>0</v>
      </c>
      <c r="C41" s="16">
        <v>0</v>
      </c>
    </row>
    <row r="42" spans="1:3" x14ac:dyDescent="0.2">
      <c r="A42" s="14"/>
      <c r="B42" s="16"/>
      <c r="C42" s="16"/>
    </row>
    <row r="43" spans="1:3" s="3" customFormat="1" x14ac:dyDescent="0.2">
      <c r="A43" s="11" t="s">
        <v>38</v>
      </c>
      <c r="B43" s="12">
        <f>150498.22+[1]ECSF!$C$43</f>
        <v>802741.01</v>
      </c>
      <c r="C43" s="12">
        <f>4648831.05+[1]ECSF!$D$43</f>
        <v>4833559.58</v>
      </c>
    </row>
    <row r="44" spans="1:3" x14ac:dyDescent="0.2">
      <c r="A44" s="18" t="s">
        <v>39</v>
      </c>
      <c r="B44" s="12">
        <f>+[1]ECSF!$C$44</f>
        <v>140000</v>
      </c>
      <c r="C44" s="12">
        <v>0</v>
      </c>
    </row>
    <row r="45" spans="1:3" ht="11.25" customHeight="1" x14ac:dyDescent="0.2">
      <c r="A45" s="15" t="s">
        <v>40</v>
      </c>
      <c r="B45" s="14">
        <v>0</v>
      </c>
      <c r="C45" s="16">
        <v>0</v>
      </c>
    </row>
    <row r="46" spans="1:3" x14ac:dyDescent="0.2">
      <c r="A46" s="15" t="s">
        <v>41</v>
      </c>
      <c r="B46" s="16">
        <f>0+[1]ECSF!$C$46</f>
        <v>140000</v>
      </c>
      <c r="C46" s="17">
        <v>0</v>
      </c>
    </row>
    <row r="47" spans="1:3" x14ac:dyDescent="0.2">
      <c r="A47" s="15" t="s">
        <v>42</v>
      </c>
      <c r="B47" s="14">
        <v>0</v>
      </c>
      <c r="C47" s="17">
        <v>0</v>
      </c>
    </row>
    <row r="48" spans="1:3" x14ac:dyDescent="0.2">
      <c r="A48" s="14"/>
      <c r="B48" s="16"/>
      <c r="C48" s="16"/>
    </row>
    <row r="49" spans="1:3" x14ac:dyDescent="0.2">
      <c r="A49" s="11" t="s">
        <v>43</v>
      </c>
      <c r="B49" s="12">
        <f>150498.22+[1]ECSF!$C$49</f>
        <v>662741.01</v>
      </c>
      <c r="C49" s="12">
        <f>4648831.05+[1]ECSF!$D$49</f>
        <v>4833559.58</v>
      </c>
    </row>
    <row r="50" spans="1:3" x14ac:dyDescent="0.2">
      <c r="A50" s="20" t="s">
        <v>44</v>
      </c>
      <c r="B50" s="16">
        <f>+[1]ECSF!$C$50</f>
        <v>512242.79</v>
      </c>
      <c r="C50" s="16">
        <v>714210.08</v>
      </c>
    </row>
    <row r="51" spans="1:3" x14ac:dyDescent="0.2">
      <c r="A51" s="20" t="s">
        <v>45</v>
      </c>
      <c r="B51" s="16">
        <v>0</v>
      </c>
      <c r="C51" s="16">
        <f>3369178.53+[1]ECSF!$D$51</f>
        <v>3553907.0599999996</v>
      </c>
    </row>
    <row r="52" spans="1:3" x14ac:dyDescent="0.2">
      <c r="A52" s="20" t="s">
        <v>46</v>
      </c>
      <c r="B52" s="16">
        <v>0</v>
      </c>
      <c r="C52" s="16">
        <v>565442.43999999994</v>
      </c>
    </row>
    <row r="53" spans="1:3" x14ac:dyDescent="0.2">
      <c r="A53" s="20" t="s">
        <v>47</v>
      </c>
      <c r="B53" s="16">
        <v>0</v>
      </c>
      <c r="C53" s="16">
        <v>0</v>
      </c>
    </row>
    <row r="54" spans="1:3" x14ac:dyDescent="0.2">
      <c r="A54" s="20" t="s">
        <v>48</v>
      </c>
      <c r="B54" s="16">
        <v>150498.22</v>
      </c>
      <c r="C54" s="16">
        <v>0</v>
      </c>
    </row>
    <row r="55" spans="1:3" x14ac:dyDescent="0.2">
      <c r="A55" s="14"/>
      <c r="B55" s="16"/>
      <c r="C55" s="16"/>
    </row>
    <row r="56" spans="1:3" ht="12.75" customHeight="1" x14ac:dyDescent="0.2">
      <c r="A56" s="11" t="s">
        <v>49</v>
      </c>
      <c r="B56" s="12">
        <v>0</v>
      </c>
      <c r="C56" s="12">
        <v>0</v>
      </c>
    </row>
    <row r="57" spans="1:3" x14ac:dyDescent="0.2">
      <c r="A57" s="16" t="s">
        <v>50</v>
      </c>
      <c r="B57" s="14">
        <v>0</v>
      </c>
      <c r="C57" s="16">
        <v>0</v>
      </c>
    </row>
    <row r="58" spans="1:3" x14ac:dyDescent="0.2">
      <c r="A58" s="16" t="s">
        <v>51</v>
      </c>
      <c r="B58" s="14">
        <v>0</v>
      </c>
      <c r="C58" s="16">
        <v>0</v>
      </c>
    </row>
    <row r="59" spans="1:3" x14ac:dyDescent="0.2">
      <c r="B59" s="8"/>
    </row>
    <row r="68" spans="1:3" x14ac:dyDescent="0.2">
      <c r="A68" s="2" t="s">
        <v>52</v>
      </c>
      <c r="B68" s="29" t="s">
        <v>53</v>
      </c>
      <c r="C68" s="29"/>
    </row>
    <row r="69" spans="1:3" x14ac:dyDescent="0.2">
      <c r="A69" s="21" t="s">
        <v>56</v>
      </c>
      <c r="B69" s="30" t="s">
        <v>57</v>
      </c>
      <c r="C69" s="30"/>
    </row>
    <row r="80" spans="1:3" x14ac:dyDescent="0.2">
      <c r="A80" s="22" t="s">
        <v>54</v>
      </c>
      <c r="B80" s="24" t="s">
        <v>55</v>
      </c>
      <c r="C80" s="24"/>
    </row>
    <row r="81" spans="1:3" x14ac:dyDescent="0.2">
      <c r="A81" s="23" t="s">
        <v>58</v>
      </c>
      <c r="B81" s="25" t="s">
        <v>59</v>
      </c>
      <c r="C81" s="25"/>
    </row>
  </sheetData>
  <sheetProtection formatCells="0" formatColumns="0" formatRows="0" autoFilter="0"/>
  <mergeCells count="5">
    <mergeCell ref="B80:C80"/>
    <mergeCell ref="B81:C81"/>
    <mergeCell ref="A1:C1"/>
    <mergeCell ref="B68:C68"/>
    <mergeCell ref="B69:C69"/>
  </mergeCells>
  <pageMargins left="0.55118110236220474" right="0.55118110236220474" top="0.78740157480314965" bottom="0.78740157480314965" header="0" footer="0"/>
  <pageSetup scale="7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1:A73"/>
  <sheetViews>
    <sheetView workbookViewId="0"/>
  </sheetViews>
  <sheetFormatPr baseColWidth="10" defaultRowHeight="11.25" x14ac:dyDescent="0.2"/>
  <sheetData>
    <row r="71" spans="1:1" x14ac:dyDescent="0.2">
      <c r="A71" s="7"/>
    </row>
    <row r="72" spans="1:1" hidden="1" x14ac:dyDescent="0.2">
      <c r="A72" s="6" t="s">
        <v>60</v>
      </c>
    </row>
    <row r="73" spans="1:1" x14ac:dyDescent="0.2">
      <c r="A73" s="7"/>
    </row>
  </sheetData>
  <sheetProtection password="C057" sheet="1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ECSF</vt:lpstr>
      <vt:lpstr>Hoja1</vt:lpstr>
      <vt:lpstr>ECSF!Criterios</vt:lpstr>
      <vt:lpstr>ECSF!Títulos_a_imprimir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2025-03-04T20:36:34Z</cp:lastPrinted>
  <dcterms:created xsi:type="dcterms:W3CDTF">2012-12-11T20:26:08Z</dcterms:created>
  <dcterms:modified xsi:type="dcterms:W3CDTF">2025-03-04T20:36:35Z</dcterms:modified>
</cp:coreProperties>
</file>